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отчет год" sheetId="1" r:id="rId1"/>
  </sheets>
  <definedNames>
    <definedName name="_xlnm.Print_Titles" localSheetId="0">'отчет год'!$3:$3</definedName>
  </definedNames>
  <calcPr fullCalcOnLoad="1"/>
</workbook>
</file>

<file path=xl/sharedStrings.xml><?xml version="1.0" encoding="utf-8"?>
<sst xmlns="http://schemas.openxmlformats.org/spreadsheetml/2006/main" count="203" uniqueCount="198">
  <si>
    <t/>
  </si>
  <si>
    <t>(в рублях)</t>
  </si>
  <si>
    <t>Наименование</t>
  </si>
  <si>
    <t>Раздел, подраздел</t>
  </si>
  <si>
    <t>Бюджетные ассигнования в соответствии с Законом Калужской области от 04.12.2017 № 278-ОЗ (в ред. Закона от 06.12.2018 
№ 417-ОЗ)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</si>
  <si>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</si>
  <si>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</si>
  <si>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</si>
  <si>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</si>
  <si>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</si>
  <si>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</si>
  <si>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</si>
  <si>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</si>
  <si>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</si>
  <si>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</si>
  <si>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</si>
  <si>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</si>
  <si>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</si>
  <si>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</si>
  <si>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</si>
  <si>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</si>
  <si>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</si>
  <si>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</si>
  <si>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</si>
  <si>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</si>
  <si>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</si>
  <si>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</si>
  <si>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</si>
  <si>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</si>
  <si>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</si>
  <si>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</si>
  <si>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</si>
  <si>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</si>
  <si>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</si>
  <si>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</si>
  <si>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</si>
  <si>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</si>
  <si>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</si>
  <si>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</si>
  <si>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</si>
  <si>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</si>
  <si>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</si>
  <si>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</si>
  <si>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</si>
  <si>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</si>
  <si>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</si>
  <si>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</si>
  <si>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</si>
  <si>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</si>
  <si>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</si>
  <si>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</si>
  <si>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</si>
  <si>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</si>
  <si>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</si>
  <si>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</si>
  <si>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</si>
  <si>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</si>
  <si>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</si>
  <si>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</si>
  <si>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</si>
  <si>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</si>
  <si>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</si>
  <si>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</si>
  <si>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</si>
  <si>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</si>
  <si>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</si>
  <si>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</si>
  <si>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</si>
  <si>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</si>
  <si>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</si>
  <si>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</si>
  <si>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</si>
  <si>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</si>
  <si>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</si>
  <si>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</si>
  <si>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</si>
  <si>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</si>
  <si>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</si>
  <si>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</si>
  <si>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</si>
  <si>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</si>
  <si>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</si>
  <si>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</si>
  <si>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</si>
  <si>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</si>
  <si>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</si>
  <si>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</si>
  <si>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</si>
  <si>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</si>
  <si>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</si>
  <si>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</si>
  <si>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</si>
  <si>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</si>
  <si>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</si>
  <si>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</si>
  <si>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</si>
  <si>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</si>
  <si>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</si>
  <si>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</si>
  <si>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</si>
  <si>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</si>
  <si>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</si>
  <si>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</si>
  <si>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</si>
  <si>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</si>
  <si>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</si>
  <si>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</si>
  <si>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</si>
  <si>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</si>
  <si>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</si>
  <si>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</si>
  <si>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</si>
  <si>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</si>
  <si>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</si>
  <si>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</si>
  <si>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</si>
  <si>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</si>
  <si>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</si>
  <si>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</si>
  <si>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</si>
  <si>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</si>
  <si>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</si>
  <si>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</si>
  <si>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</si>
  <si>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</si>
  <si>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</si>
  <si>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</si>
  <si>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</si>
  <si>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</si>
  <si>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</si>
  <si>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</si>
  <si>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</si>
  <si>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</si>
  <si>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</si>
  <si>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</si>
  <si>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</si>
  <si>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</si>
  <si>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</si>
  <si>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</si>
  <si>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</si>
  <si>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</si>
  <si>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</si>
  <si>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</si>
  <si>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</si>
  <si>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</si>
  <si>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</si>
  <si>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</si>
  <si>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</si>
  <si>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</si>
  <si>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</si>
  <si>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</si>
  <si>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</si>
  <si>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</si>
  <si>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</si>
  <si>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</si>
  <si>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</si>
  <si>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>Бюджетные ассигнования в соответствии с Законом Калужской области от 04.12.2017 № 278-ОЗ</t>
  </si>
  <si>
    <t>% исполнения к первоначальному плану</t>
  </si>
  <si>
    <t>Пояснения различий между первоначально утвержденными бюджетными ассигнованиями и фактическими значениями (если отклонения составляют 5 % и более)</t>
  </si>
  <si>
    <t>Средства резервного фонда Правительства Калужской области выделялись по мере возникновения необходимости в выделении получателям данных средств и перераспределялись по соответствующим кодам функциональной классификации в соответствии с отраслевой принадлежностью</t>
  </si>
  <si>
    <t xml:space="preserve">Расходы осуществлялись исходя из фактической потребности </t>
  </si>
  <si>
    <t>Финансирование осуществлялось по мере предоставления актов выполненных работ</t>
  </si>
  <si>
    <t>Увеличение расходов на приобретение беспилотного летательного аппарата для выявления неучтенных объектов недвижимости в целях налогообложения на территории Калужской области и программного обеспечения для обработки материалов аэрофотосъемки, а также реализацией мероприятий по расширению предоставления в электронной форме государственных и муниципальных услуг. В связи с поступлением средств федерального бюджета и необходимостью софинансирования мероприятий по поддержке малого и среднего предпринимательства.</t>
  </si>
  <si>
    <t>Увеличение расходов объясняется необходимостью модернизации водопроводно-канализационного хозяйства области</t>
  </si>
  <si>
    <t>Увеличение расходов на развитие системы обращения с отходами производства и потребления</t>
  </si>
  <si>
    <t xml:space="preserve">Увеличение объясняется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2018 год и на плановый период 2019 и 2020 годов", а также необходимостью  соблюдения условий софинансирования под средства федерального бюджета </t>
  </si>
  <si>
    <t>Увеличение объясняется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2018 год и на плановый период 2019 и 2020 годов"</t>
  </si>
  <si>
    <t>Увеличение расходов связано с дополнительным поступлением средств федерального бюджета на достижение наилучших значений показателей темпов наращивания социально-экономического потенциала, а также приобретением в собственность Калужской области административного здания и земельных участков сельскохозяйственного назначения.</t>
  </si>
  <si>
    <t>Увеличение расходов связано с поступлением средств от Государственной корпорацией - Фонд содействия реформированию жилищно-коммунального хозяйства на переселение граждан из аварийного жилищного фонда</t>
  </si>
  <si>
    <t>Увеличение расходов на проведение 1-го этапа работ по инвентаризации объемов выбросов и поглощения парниковых газов, а также на выполнение государственного задания бюджетного учреждения, в том числе  за счет увеличения расходов на содержание  имущества, закрепленного на праве оперативного управления.</t>
  </si>
  <si>
    <t>Увеличение связано с приобретением (выкупом) зданий для  дошкольных образовательных учреждений</t>
  </si>
  <si>
    <t>Увеличение в связи с созданием детского технопарка "Кванториум"</t>
  </si>
  <si>
    <t xml:space="preserve">Увеличение связано с необходимостью укрепления материально-технической базы учреждений, приобретением ангиографов, приобретением изделий медицинского назначения </t>
  </si>
  <si>
    <t>Увеличение связано с приобретением и установкой ФАПов, оснащением врачебных амбулаторий и кабинетов неотложной помощи</t>
  </si>
  <si>
    <t xml:space="preserve">Уменьшение бюджетных ассигнований связано с уменьшением численности получателей </t>
  </si>
  <si>
    <t xml:space="preserve">Увеличение связано с выполнением мероприятий по антитеррористической безопасности, а также с выполнением капитальных ремонтов в учреждениях </t>
  </si>
  <si>
    <t>Увеличение связано с уточнением Реестра государственных должностей Калужской области и должностей государственной гражданской службы, структурные изменения</t>
  </si>
  <si>
    <t>Увеличение связано с необходимостью модернизации системы обеспечения вызова экстренных оперативных служб по единому номеру "112"</t>
  </si>
  <si>
    <t>Увеличение связано с приобретением в собственность имущественного комплекса санатория "Сокол", укреплением материально-технической базы учреждений отдыха и оздоровления детей</t>
  </si>
  <si>
    <t>Увеличение объема субсидии на оказание государственной поддержки местным бюджетам в целях обеспечения финансовой устойчивости муниципальных образований области</t>
  </si>
  <si>
    <t>Увеличение расходов в целях расширения транспортной доступности для населения региона</t>
  </si>
  <si>
    <t>Увеличение за счет расходов на организацию выборов Президента Российской Федерации и подготовку избирательных кампаний</t>
  </si>
  <si>
    <t>Уменьшение командировочных расходов по данному подразделу и экономия по начислениям на выплаты по оплате труда</t>
  </si>
  <si>
    <t>Увеличение расходов связано с созданием ГКУ КО "Служба единого заказчика" для финансового обеспечения централизованных закупок для нужд главных распорядителей бюджетных средств и подведомственных им казенных учреждений</t>
  </si>
  <si>
    <t>Увеличение расходов связано с дополнительным поступлением средств из федерального бюджета, а также укреплением материально-технической базы государственных казенных учреждений</t>
  </si>
  <si>
    <t>Увеличение связано с приобретением оборудования для ГБУЗ КО "КБМК для симуляционного центра,  модернизацией материально-технической базы и обеспечением безопасности учреждений профтехобразования</t>
  </si>
  <si>
    <t>Увеличение связано с приобретением учебных пособий по английскому языку</t>
  </si>
  <si>
    <t>Увеличение связано с обновлением парка школьных автобусов для ГКУ КО "Школьный автобус"</t>
  </si>
  <si>
    <t>Увеличение связано с необходимостью ремонта и укреплением материально-технической базы учреждений культуры, созданием новых коллективов и увеличением количества проводимых мероприятий в сфере культуры</t>
  </si>
  <si>
    <t xml:space="preserve">Увеличение связано с приобретением автомобилей скорой медицинской помощи и передвижных медицинских комплексов, а также приобретением вакцин </t>
  </si>
  <si>
    <t>Увеличение в связи с перераспределением средств на вновь созданное ГКУ КО "ЦБ в сфере культуры и туризма"</t>
  </si>
  <si>
    <t xml:space="preserve">Уменьшение расходов связано с оплатой фактических расходов  в соответствии с актами выполненных работ </t>
  </si>
  <si>
    <t>Увеличение в связи с перераспределением средств на вновь созданне ГКУ КО "ЦБ в сфере спорта"</t>
  </si>
  <si>
    <t xml:space="preserve">Увеличение расходов связано с необходимостью изготовления и распространения дополнительного тиража газеты «Калужские Губернские Ведомости»  </t>
  </si>
  <si>
    <t>Средства выделялись в соответствии с порядком предоставления из областного бюджета муниципальным образованиям Калужской области дотаций на поддержку мер по обеспечению сбалансированности бюджетов</t>
  </si>
  <si>
    <t>Увеличение расходов связано с необходимостью  увеличения охвата аудитории в целях информированности населения о социально-политическом и социально-экономическом развитии Калужской области</t>
  </si>
  <si>
    <t>Увеличение в связи с перераспределением средств на вновь созданное учреждение ГКУ КО "ЦБ в сфере здравоохранения", закупкой лекарственных препаратов для льготной категории граждан, развитием мероприятий по информатизации здравоохранения</t>
  </si>
  <si>
    <t>Cведения о фактически произведенных расходах областного бюджета по разделам и подразделам классификации расходов бюджетов 
в сравнении с запланированными значениями на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</si>
</sst>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3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24"/>
      <name val="Times New Roman Cyr"/>
      <family val="1"/>
    </font>
    <font>
      <b/>
      <sz val="10"/>
      <name val="Times New Roman Cyr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2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>
        <color indexed="63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70">
    <xf numFmtId="0" fontId="0" fillId="0" borderId="0">
      <alignment vertical="top" wrapText="1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>
      <alignment horizontal="center" vertical="center" wrapText="1"/>
      <protection/>
    </xf>
    <xf numFmtId="0" fontId="39" fillId="0" borderId="2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28" borderId="4" applyNumberFormat="0" applyAlignment="0" applyProtection="0"/>
    <xf numFmtId="0" fontId="42" fillId="28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64" fontId="4" fillId="0" borderId="8">
      <alignment wrapText="1"/>
      <protection/>
    </xf>
    <xf numFmtId="164" fontId="5" fillId="0" borderId="9" applyBorder="0">
      <alignment wrapText="1"/>
      <protection/>
    </xf>
    <xf numFmtId="164" fontId="6" fillId="0" borderId="9" applyBorder="0">
      <alignment wrapText="1"/>
      <protection/>
    </xf>
    <xf numFmtId="0" fontId="46" fillId="0" borderId="10" applyNumberFormat="0" applyFill="0" applyAlignment="0" applyProtection="0"/>
    <xf numFmtId="0" fontId="47" fillId="29" borderId="1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top" wrapText="1"/>
      <protection/>
    </xf>
    <xf numFmtId="44" fontId="0" fillId="0" borderId="0">
      <alignment vertical="top" wrapText="1"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2" borderId="12" applyNumberFormat="0" applyFont="0" applyAlignment="0" applyProtection="0"/>
    <xf numFmtId="9" fontId="36" fillId="0" borderId="0" applyFont="0" applyFill="0" applyBorder="0" applyAlignment="0" applyProtection="0"/>
    <xf numFmtId="0" fontId="52" fillId="0" borderId="13" applyNumberFormat="0" applyFill="0" applyAlignment="0" applyProtection="0"/>
    <xf numFmtId="1" fontId="2" fillId="0" borderId="0">
      <alignment/>
      <protection/>
    </xf>
    <xf numFmtId="0" fontId="5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4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49" fontId="3" fillId="0" borderId="16" xfId="65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0" fontId="38" fillId="34" borderId="19" xfId="0" applyFont="1" applyFill="1" applyBorder="1" applyAlignment="1">
      <alignment wrapText="1"/>
    </xf>
    <xf numFmtId="0" fontId="38" fillId="0" borderId="20" xfId="0" applyFont="1" applyFill="1" applyBorder="1" applyAlignment="1">
      <alignment horizontal="center" wrapText="1"/>
    </xf>
    <xf numFmtId="4" fontId="38" fillId="0" borderId="21" xfId="0" applyNumberFormat="1" applyFont="1" applyFill="1" applyBorder="1" applyAlignment="1">
      <alignment horizontal="right" wrapText="1"/>
    </xf>
    <xf numFmtId="4" fontId="38" fillId="0" borderId="22" xfId="0" applyNumberFormat="1" applyFont="1" applyFill="1" applyBorder="1" applyAlignment="1">
      <alignment horizontal="right" wrapText="1"/>
    </xf>
    <xf numFmtId="4" fontId="38" fillId="0" borderId="23" xfId="0" applyNumberFormat="1" applyFont="1" applyFill="1" applyBorder="1" applyAlignment="1">
      <alignment horizontal="right" wrapText="1"/>
    </xf>
    <xf numFmtId="0" fontId="57" fillId="0" borderId="24" xfId="0" applyFont="1" applyFill="1" applyBorder="1" applyAlignment="1">
      <alignment wrapText="1"/>
    </xf>
    <xf numFmtId="0" fontId="57" fillId="0" borderId="1" xfId="0" applyFont="1" applyFill="1" applyBorder="1" applyAlignment="1">
      <alignment horizontal="center" wrapText="1"/>
    </xf>
    <xf numFmtId="4" fontId="57" fillId="0" borderId="25" xfId="0" applyNumberFormat="1" applyFont="1" applyFill="1" applyBorder="1" applyAlignment="1">
      <alignment horizontal="right" wrapText="1"/>
    </xf>
    <xf numFmtId="4" fontId="57" fillId="0" borderId="26" xfId="0" applyNumberFormat="1" applyFont="1" applyFill="1" applyBorder="1" applyAlignment="1">
      <alignment horizontal="right" wrapText="1"/>
    </xf>
    <xf numFmtId="0" fontId="38" fillId="34" borderId="24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wrapText="1"/>
    </xf>
    <xf numFmtId="4" fontId="38" fillId="0" borderId="25" xfId="0" applyNumberFormat="1" applyFont="1" applyFill="1" applyBorder="1" applyAlignment="1">
      <alignment horizontal="right" wrapText="1"/>
    </xf>
    <xf numFmtId="4" fontId="38" fillId="0" borderId="26" xfId="0" applyNumberFormat="1" applyFont="1" applyFill="1" applyBorder="1" applyAlignment="1">
      <alignment horizontal="right" wrapText="1"/>
    </xf>
    <xf numFmtId="49" fontId="57" fillId="0" borderId="1" xfId="0" applyNumberFormat="1" applyFont="1" applyFill="1" applyBorder="1" applyAlignment="1">
      <alignment horizontal="center" wrapText="1"/>
    </xf>
    <xf numFmtId="0" fontId="57" fillId="0" borderId="27" xfId="0" applyFont="1" applyFill="1" applyBorder="1" applyAlignment="1">
      <alignment wrapText="1"/>
    </xf>
    <xf numFmtId="0" fontId="57" fillId="0" borderId="28" xfId="0" applyFont="1" applyFill="1" applyBorder="1" applyAlignment="1">
      <alignment horizontal="center" wrapText="1"/>
    </xf>
    <xf numFmtId="4" fontId="57" fillId="0" borderId="29" xfId="0" applyNumberFormat="1" applyFont="1" applyFill="1" applyBorder="1" applyAlignment="1">
      <alignment horizontal="right" wrapText="1"/>
    </xf>
    <xf numFmtId="4" fontId="57" fillId="0" borderId="30" xfId="0" applyNumberFormat="1" applyFont="1" applyFill="1" applyBorder="1" applyAlignment="1">
      <alignment horizontal="right" wrapText="1"/>
    </xf>
    <xf numFmtId="4" fontId="57" fillId="0" borderId="31" xfId="0" applyNumberFormat="1" applyFont="1" applyFill="1" applyBorder="1" applyAlignment="1">
      <alignment horizontal="right" wrapText="1"/>
    </xf>
    <xf numFmtId="0" fontId="58" fillId="0" borderId="14" xfId="0" applyFont="1" applyFill="1" applyBorder="1" applyAlignment="1">
      <alignment horizontal="right" wrapText="1"/>
    </xf>
    <xf numFmtId="0" fontId="59" fillId="0" borderId="15" xfId="0" applyFont="1" applyFill="1" applyBorder="1" applyAlignment="1">
      <alignment wrapText="1"/>
    </xf>
    <xf numFmtId="4" fontId="58" fillId="0" borderId="15" xfId="0" applyNumberFormat="1" applyFont="1" applyFill="1" applyBorder="1" applyAlignment="1">
      <alignment horizontal="right" wrapText="1"/>
    </xf>
    <xf numFmtId="4" fontId="58" fillId="0" borderId="17" xfId="0" applyNumberFormat="1" applyFont="1" applyFill="1" applyBorder="1" applyAlignment="1">
      <alignment horizontal="right" wrapText="1"/>
    </xf>
    <xf numFmtId="0" fontId="59" fillId="0" borderId="0" xfId="0" applyFont="1" applyFill="1" applyAlignment="1">
      <alignment vertical="top" wrapText="1"/>
    </xf>
    <xf numFmtId="4" fontId="38" fillId="0" borderId="21" xfId="0" applyNumberFormat="1" applyFont="1" applyFill="1" applyBorder="1" applyAlignment="1">
      <alignment wrapText="1"/>
    </xf>
    <xf numFmtId="4" fontId="57" fillId="0" borderId="32" xfId="0" applyNumberFormat="1" applyFont="1" applyFill="1" applyBorder="1" applyAlignment="1">
      <alignment wrapText="1"/>
    </xf>
    <xf numFmtId="4" fontId="38" fillId="0" borderId="25" xfId="0" applyNumberFormat="1" applyFont="1" applyFill="1" applyBorder="1" applyAlignment="1">
      <alignment wrapText="1"/>
    </xf>
    <xf numFmtId="4" fontId="57" fillId="0" borderId="33" xfId="0" applyNumberFormat="1" applyFont="1" applyFill="1" applyBorder="1" applyAlignment="1">
      <alignment wrapText="1"/>
    </xf>
    <xf numFmtId="4" fontId="58" fillId="0" borderId="15" xfId="0" applyNumberFormat="1" applyFont="1" applyFill="1" applyBorder="1" applyAlignment="1">
      <alignment wrapText="1"/>
    </xf>
    <xf numFmtId="0" fontId="55" fillId="0" borderId="34" xfId="34" applyNumberFormat="1" applyFont="1" applyBorder="1" applyAlignment="1" applyProtection="1">
      <alignment horizontal="center" vertical="center" wrapText="1"/>
      <protection/>
    </xf>
    <xf numFmtId="49" fontId="8" fillId="0" borderId="35" xfId="59" applyNumberFormat="1" applyFont="1" applyBorder="1" applyAlignment="1" applyProtection="1">
      <alignment wrapText="1"/>
      <protection locked="0"/>
    </xf>
    <xf numFmtId="4" fontId="60" fillId="0" borderId="36" xfId="0" applyNumberFormat="1" applyFont="1" applyFill="1" applyBorder="1" applyAlignment="1">
      <alignment horizontal="right" wrapText="1"/>
    </xf>
    <xf numFmtId="4" fontId="60" fillId="0" borderId="37" xfId="0" applyNumberFormat="1" applyFont="1" applyFill="1" applyBorder="1" applyAlignment="1">
      <alignment horizontal="justify" wrapText="1"/>
    </xf>
    <xf numFmtId="4" fontId="61" fillId="0" borderId="37" xfId="0" applyNumberFormat="1" applyFont="1" applyFill="1" applyBorder="1" applyAlignment="1">
      <alignment horizontal="justify" wrapText="1"/>
    </xf>
    <xf numFmtId="4" fontId="61" fillId="0" borderId="36" xfId="0" applyNumberFormat="1" applyFont="1" applyFill="1" applyBorder="1" applyAlignment="1">
      <alignment horizontal="right" wrapText="1"/>
    </xf>
    <xf numFmtId="4" fontId="60" fillId="0" borderId="36" xfId="0" applyNumberFormat="1" applyFont="1" applyFill="1" applyBorder="1" applyAlignment="1">
      <alignment horizontal="left" wrapText="1"/>
    </xf>
    <xf numFmtId="0" fontId="60" fillId="0" borderId="38" xfId="0" applyFont="1" applyBorder="1" applyAlignment="1" applyProtection="1">
      <alignment wrapText="1"/>
      <protection locked="0"/>
    </xf>
    <xf numFmtId="4" fontId="60" fillId="0" borderId="36" xfId="0" applyNumberFormat="1" applyFont="1" applyFill="1" applyBorder="1" applyAlignment="1">
      <alignment wrapText="1"/>
    </xf>
    <xf numFmtId="165" fontId="38" fillId="0" borderId="39" xfId="0" applyNumberFormat="1" applyFont="1" applyFill="1" applyBorder="1" applyAlignment="1">
      <alignment horizontal="right" wrapText="1"/>
    </xf>
    <xf numFmtId="165" fontId="57" fillId="0" borderId="26" xfId="0" applyNumberFormat="1" applyFont="1" applyFill="1" applyBorder="1" applyAlignment="1">
      <alignment horizontal="right" wrapText="1"/>
    </xf>
    <xf numFmtId="165" fontId="38" fillId="0" borderId="26" xfId="0" applyNumberFormat="1" applyFont="1" applyFill="1" applyBorder="1" applyAlignment="1">
      <alignment horizontal="right" wrapText="1"/>
    </xf>
    <xf numFmtId="165" fontId="58" fillId="0" borderId="17" xfId="0" applyNumberFormat="1" applyFont="1" applyFill="1" applyBorder="1" applyAlignment="1">
      <alignment horizontal="right" wrapText="1"/>
    </xf>
    <xf numFmtId="0" fontId="62" fillId="34" borderId="0" xfId="0" applyFont="1" applyFill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Г1" xfId="50"/>
    <cellStyle name="ЗГ2" xfId="51"/>
    <cellStyle name="ЗГ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:H1"/>
    </sheetView>
  </sheetViews>
  <sheetFormatPr defaultColWidth="9.33203125" defaultRowHeight="12.75"/>
  <cols>
    <col min="1" max="1" width="58.5" style="1" customWidth="1"/>
    <col min="2" max="2" width="11.16015625" style="1" customWidth="1"/>
    <col min="3" max="3" width="23.83203125" style="1" customWidth="1"/>
    <col min="4" max="4" width="24.5" style="1" customWidth="1"/>
    <col min="5" max="5" width="24" style="1" customWidth="1"/>
    <col min="6" max="6" width="23.83203125" style="1" customWidth="1"/>
    <col min="7" max="7" width="19.16015625" style="1" customWidth="1"/>
    <col min="8" max="8" width="58.83203125" style="1" customWidth="1"/>
    <col min="9" max="9" width="12.16015625" style="1" bestFit="1" customWidth="1"/>
    <col min="10" max="16384" width="9.33203125" style="1" customWidth="1"/>
  </cols>
  <sheetData>
    <row r="1" spans="1:8" ht="35.25" customHeight="1">
      <c r="A1" s="53" t="s">
        <v>197</v>
      </c>
      <c r="B1" s="53"/>
      <c r="C1" s="53"/>
      <c r="D1" s="53"/>
      <c r="E1" s="53"/>
      <c r="F1" s="53"/>
      <c r="G1" s="53"/>
      <c r="H1" s="53"/>
    </row>
    <row r="2" spans="1:8" ht="15.75" customHeight="1" thickBot="1">
      <c r="A2" s="1" t="s">
        <v>0</v>
      </c>
      <c r="D2" s="2"/>
      <c r="H2" s="2" t="s">
        <v>1</v>
      </c>
    </row>
    <row r="3" spans="1:8" ht="102.75" thickBot="1">
      <c r="A3" s="3" t="s">
        <v>2</v>
      </c>
      <c r="B3" s="4" t="s">
        <v>3</v>
      </c>
      <c r="C3" s="5" t="s">
        <v>156</v>
      </c>
      <c r="D3" s="5" t="s">
        <v>4</v>
      </c>
      <c r="E3" s="5" t="s">
        <v>5</v>
      </c>
      <c r="F3" s="5" t="s">
        <v>6</v>
      </c>
      <c r="G3" s="6" t="s">
        <v>157</v>
      </c>
      <c r="H3" s="40" t="s">
        <v>158</v>
      </c>
    </row>
    <row r="4" spans="1:8" ht="13.5" thickBot="1">
      <c r="A4" s="7">
        <v>1</v>
      </c>
      <c r="B4" s="8">
        <v>2</v>
      </c>
      <c r="C4" s="9">
        <v>3</v>
      </c>
      <c r="D4" s="9">
        <v>4</v>
      </c>
      <c r="E4" s="9">
        <v>5</v>
      </c>
      <c r="F4" s="10">
        <v>6</v>
      </c>
      <c r="G4" s="10">
        <v>7</v>
      </c>
      <c r="H4" s="9">
        <v>8</v>
      </c>
    </row>
    <row r="5" spans="1:8" ht="24" customHeight="1">
      <c r="A5" s="11" t="s">
        <v>7</v>
      </c>
      <c r="B5" s="12" t="s">
        <v>8</v>
      </c>
      <c r="C5" s="35">
        <f>SUM(C6:C14)</f>
        <v>3440354068.1</v>
      </c>
      <c r="D5" s="13">
        <f>SUM(D6:D14)</f>
        <v>1748551781.4299998</v>
      </c>
      <c r="E5" s="14">
        <f>SUM(E6:E14)</f>
        <v>1586315041.6799998</v>
      </c>
      <c r="F5" s="14">
        <f>SUM(F6:F14)</f>
        <v>1477687260.79</v>
      </c>
      <c r="G5" s="49">
        <f>F5/C5*100</f>
        <v>42.951604152943496</v>
      </c>
      <c r="H5" s="15"/>
    </row>
    <row r="6" spans="1:8" ht="47.25">
      <c r="A6" s="16" t="s">
        <v>9</v>
      </c>
      <c r="B6" s="17" t="s">
        <v>10</v>
      </c>
      <c r="C6" s="36">
        <v>6950680</v>
      </c>
      <c r="D6" s="18">
        <v>8078921.78</v>
      </c>
      <c r="E6" s="19">
        <v>6239421.78</v>
      </c>
      <c r="F6" s="19">
        <v>6079396.68</v>
      </c>
      <c r="G6" s="50">
        <f>F6/C6*100</f>
        <v>87.46477582049525</v>
      </c>
      <c r="H6" s="46" t="s">
        <v>182</v>
      </c>
    </row>
    <row r="7" spans="1:8" ht="63">
      <c r="A7" s="16" t="s">
        <v>11</v>
      </c>
      <c r="B7" s="17" t="s">
        <v>12</v>
      </c>
      <c r="C7" s="36">
        <v>120423000</v>
      </c>
      <c r="D7" s="18">
        <v>129478641.77</v>
      </c>
      <c r="E7" s="19">
        <v>129818877.39</v>
      </c>
      <c r="F7" s="19">
        <v>125113459.17</v>
      </c>
      <c r="G7" s="50">
        <f aca="true" t="shared" si="0" ref="G7:G70">F7/C7*100</f>
        <v>103.8949861488254</v>
      </c>
      <c r="H7" s="42"/>
    </row>
    <row r="8" spans="1:8" ht="73.5" customHeight="1">
      <c r="A8" s="16" t="s">
        <v>13</v>
      </c>
      <c r="B8" s="17" t="s">
        <v>14</v>
      </c>
      <c r="C8" s="36">
        <v>163350150</v>
      </c>
      <c r="D8" s="18">
        <v>171701284.66</v>
      </c>
      <c r="E8" s="19">
        <v>194298245.66</v>
      </c>
      <c r="F8" s="19">
        <v>192186549.36</v>
      </c>
      <c r="G8" s="50">
        <f t="shared" si="0"/>
        <v>117.65312083276325</v>
      </c>
      <c r="H8" s="46" t="s">
        <v>176</v>
      </c>
    </row>
    <row r="9" spans="1:8" ht="15.75">
      <c r="A9" s="16" t="s">
        <v>15</v>
      </c>
      <c r="B9" s="17" t="s">
        <v>16</v>
      </c>
      <c r="C9" s="36">
        <v>184116000</v>
      </c>
      <c r="D9" s="18">
        <v>185000706.09</v>
      </c>
      <c r="E9" s="19">
        <v>186354966.61</v>
      </c>
      <c r="F9" s="19">
        <v>184871246.44</v>
      </c>
      <c r="G9" s="50">
        <f t="shared" si="0"/>
        <v>100.4102014164983</v>
      </c>
      <c r="H9" s="42"/>
    </row>
    <row r="10" spans="1:8" ht="47.25">
      <c r="A10" s="16" t="s">
        <v>17</v>
      </c>
      <c r="B10" s="17" t="s">
        <v>18</v>
      </c>
      <c r="C10" s="36">
        <v>214598951</v>
      </c>
      <c r="D10" s="18">
        <v>216508709.73</v>
      </c>
      <c r="E10" s="19">
        <v>216860089.57</v>
      </c>
      <c r="F10" s="19">
        <v>208991875.76</v>
      </c>
      <c r="G10" s="50">
        <f t="shared" si="0"/>
        <v>97.38718422719597</v>
      </c>
      <c r="H10" s="42"/>
    </row>
    <row r="11" spans="1:8" ht="45">
      <c r="A11" s="16" t="s">
        <v>19</v>
      </c>
      <c r="B11" s="17" t="s">
        <v>20</v>
      </c>
      <c r="C11" s="36">
        <v>70997700</v>
      </c>
      <c r="D11" s="18">
        <v>82977121.16</v>
      </c>
      <c r="E11" s="19">
        <v>82975937.54</v>
      </c>
      <c r="F11" s="19">
        <v>81033622.25</v>
      </c>
      <c r="G11" s="50">
        <f t="shared" si="0"/>
        <v>114.13555967305984</v>
      </c>
      <c r="H11" s="46" t="s">
        <v>181</v>
      </c>
    </row>
    <row r="12" spans="1:8" ht="15.75">
      <c r="A12" s="16" t="s">
        <v>21</v>
      </c>
      <c r="B12" s="17" t="s">
        <v>22</v>
      </c>
      <c r="C12" s="36">
        <v>5200000</v>
      </c>
      <c r="D12" s="18">
        <v>5200000</v>
      </c>
      <c r="E12" s="19">
        <v>5189379</v>
      </c>
      <c r="F12" s="19">
        <v>5142987.5</v>
      </c>
      <c r="G12" s="50">
        <f t="shared" si="0"/>
        <v>98.90360576923078</v>
      </c>
      <c r="H12" s="42"/>
    </row>
    <row r="13" spans="1:8" ht="95.25" customHeight="1">
      <c r="A13" s="16" t="s">
        <v>23</v>
      </c>
      <c r="B13" s="17" t="s">
        <v>24</v>
      </c>
      <c r="C13" s="36">
        <v>40000000</v>
      </c>
      <c r="D13" s="18">
        <v>38693983</v>
      </c>
      <c r="E13" s="19">
        <v>37959050</v>
      </c>
      <c r="F13" s="19">
        <v>0</v>
      </c>
      <c r="G13" s="50">
        <f t="shared" si="0"/>
        <v>0</v>
      </c>
      <c r="H13" s="43" t="s">
        <v>159</v>
      </c>
    </row>
    <row r="14" spans="1:8" ht="30">
      <c r="A14" s="16" t="s">
        <v>25</v>
      </c>
      <c r="B14" s="17" t="s">
        <v>26</v>
      </c>
      <c r="C14" s="36">
        <v>2634717587.1</v>
      </c>
      <c r="D14" s="18">
        <v>910912413.24</v>
      </c>
      <c r="E14" s="19">
        <v>726619074.13</v>
      </c>
      <c r="F14" s="19">
        <v>674268123.63</v>
      </c>
      <c r="G14" s="50">
        <f t="shared" si="0"/>
        <v>25.591665950511167</v>
      </c>
      <c r="H14" s="43" t="s">
        <v>160</v>
      </c>
    </row>
    <row r="15" spans="1:8" ht="26.25" customHeight="1">
      <c r="A15" s="20" t="s">
        <v>27</v>
      </c>
      <c r="B15" s="21" t="s">
        <v>28</v>
      </c>
      <c r="C15" s="37">
        <f>SUM(C16)</f>
        <v>29952000</v>
      </c>
      <c r="D15" s="22">
        <f>SUM(D16)</f>
        <v>29952000</v>
      </c>
      <c r="E15" s="23">
        <f>SUM(E16)</f>
        <v>29952000</v>
      </c>
      <c r="F15" s="23">
        <f>SUM(F16)</f>
        <v>26068868.43</v>
      </c>
      <c r="G15" s="51">
        <f t="shared" si="0"/>
        <v>87.03548487580129</v>
      </c>
      <c r="H15" s="44"/>
    </row>
    <row r="16" spans="1:8" ht="30">
      <c r="A16" s="16" t="s">
        <v>29</v>
      </c>
      <c r="B16" s="17" t="s">
        <v>30</v>
      </c>
      <c r="C16" s="36">
        <v>29952000</v>
      </c>
      <c r="D16" s="18">
        <v>29952000</v>
      </c>
      <c r="E16" s="19">
        <v>29952000</v>
      </c>
      <c r="F16" s="19">
        <v>26068868.43</v>
      </c>
      <c r="G16" s="50">
        <f t="shared" si="0"/>
        <v>87.03548487580129</v>
      </c>
      <c r="H16" s="43" t="s">
        <v>160</v>
      </c>
    </row>
    <row r="17" spans="1:8" ht="36.75" customHeight="1">
      <c r="A17" s="20" t="s">
        <v>31</v>
      </c>
      <c r="B17" s="21" t="s">
        <v>32</v>
      </c>
      <c r="C17" s="37">
        <f>SUM(C18:C21)</f>
        <v>368805200</v>
      </c>
      <c r="D17" s="22">
        <f>SUM(D18:D21)</f>
        <v>382569109.15</v>
      </c>
      <c r="E17" s="23">
        <f>SUM(E18:E21)</f>
        <v>382665994.89</v>
      </c>
      <c r="F17" s="23">
        <f>SUM(F18:F21)</f>
        <v>377642274.15000004</v>
      </c>
      <c r="G17" s="51">
        <f t="shared" si="0"/>
        <v>102.39613599537101</v>
      </c>
      <c r="H17" s="45"/>
    </row>
    <row r="18" spans="1:8" ht="15.75">
      <c r="A18" s="16" t="s">
        <v>33</v>
      </c>
      <c r="B18" s="17" t="s">
        <v>34</v>
      </c>
      <c r="C18" s="36">
        <v>83205000</v>
      </c>
      <c r="D18" s="18">
        <v>82556548.19</v>
      </c>
      <c r="E18" s="19">
        <v>82849498.19</v>
      </c>
      <c r="F18" s="19">
        <v>82398320.31</v>
      </c>
      <c r="G18" s="50">
        <f t="shared" si="0"/>
        <v>99.03049132864612</v>
      </c>
      <c r="H18" s="42"/>
    </row>
    <row r="19" spans="1:8" ht="54" customHeight="1">
      <c r="A19" s="16" t="s">
        <v>35</v>
      </c>
      <c r="B19" s="17" t="s">
        <v>36</v>
      </c>
      <c r="C19" s="36">
        <v>17368000</v>
      </c>
      <c r="D19" s="18">
        <v>22617766.74</v>
      </c>
      <c r="E19" s="19">
        <v>22406829.15</v>
      </c>
      <c r="F19" s="19">
        <v>22396297.82</v>
      </c>
      <c r="G19" s="50">
        <f t="shared" si="0"/>
        <v>128.95150748502994</v>
      </c>
      <c r="H19" s="46" t="s">
        <v>177</v>
      </c>
    </row>
    <row r="20" spans="1:8" ht="15.75">
      <c r="A20" s="16" t="s">
        <v>37</v>
      </c>
      <c r="B20" s="17" t="s">
        <v>38</v>
      </c>
      <c r="C20" s="36">
        <v>202513300</v>
      </c>
      <c r="D20" s="18">
        <v>214445814.82</v>
      </c>
      <c r="E20" s="19">
        <v>214666166.28</v>
      </c>
      <c r="F20" s="19">
        <v>210114186.35</v>
      </c>
      <c r="G20" s="50">
        <f t="shared" si="0"/>
        <v>103.75327761189017</v>
      </c>
      <c r="H20" s="42"/>
    </row>
    <row r="21" spans="1:8" ht="47.25">
      <c r="A21" s="16" t="s">
        <v>39</v>
      </c>
      <c r="B21" s="17" t="s">
        <v>40</v>
      </c>
      <c r="C21" s="36">
        <v>65718900</v>
      </c>
      <c r="D21" s="18">
        <v>62948979.4</v>
      </c>
      <c r="E21" s="19">
        <v>62743501.27</v>
      </c>
      <c r="F21" s="19">
        <v>62733469.67</v>
      </c>
      <c r="G21" s="50">
        <f t="shared" si="0"/>
        <v>95.45727282410388</v>
      </c>
      <c r="H21" s="42"/>
    </row>
    <row r="22" spans="1:8" ht="24" customHeight="1">
      <c r="A22" s="20" t="s">
        <v>41</v>
      </c>
      <c r="B22" s="21" t="s">
        <v>42</v>
      </c>
      <c r="C22" s="37">
        <f>SUM(C23:C31)</f>
        <v>11177581224.26</v>
      </c>
      <c r="D22" s="22">
        <f>SUM(D23:D31)</f>
        <v>19034257816.68</v>
      </c>
      <c r="E22" s="23">
        <f>SUM(E23:E31)</f>
        <v>20493910278.65</v>
      </c>
      <c r="F22" s="23">
        <f>SUM(F23:F31)</f>
        <v>16135373972.43</v>
      </c>
      <c r="G22" s="51">
        <f t="shared" si="0"/>
        <v>144.35479061793376</v>
      </c>
      <c r="H22" s="45"/>
    </row>
    <row r="23" spans="1:8" ht="75">
      <c r="A23" s="16" t="s">
        <v>43</v>
      </c>
      <c r="B23" s="17" t="s">
        <v>44</v>
      </c>
      <c r="C23" s="36">
        <v>306143168</v>
      </c>
      <c r="D23" s="18">
        <v>376555281.98</v>
      </c>
      <c r="E23" s="19">
        <v>373593789.8</v>
      </c>
      <c r="F23" s="19">
        <v>353357533.97</v>
      </c>
      <c r="G23" s="50">
        <f t="shared" si="0"/>
        <v>115.42231573497013</v>
      </c>
      <c r="H23" s="46" t="s">
        <v>183</v>
      </c>
    </row>
    <row r="24" spans="1:8" ht="30">
      <c r="A24" s="16" t="s">
        <v>45</v>
      </c>
      <c r="B24" s="24" t="s">
        <v>46</v>
      </c>
      <c r="C24" s="36">
        <v>9724700</v>
      </c>
      <c r="D24" s="18">
        <v>7710700</v>
      </c>
      <c r="E24" s="19">
        <v>7719700</v>
      </c>
      <c r="F24" s="19">
        <v>6769696.33</v>
      </c>
      <c r="G24" s="50">
        <f t="shared" si="0"/>
        <v>69.61342077390562</v>
      </c>
      <c r="H24" s="48" t="s">
        <v>161</v>
      </c>
    </row>
    <row r="25" spans="1:8" ht="123.75" customHeight="1">
      <c r="A25" s="16" t="s">
        <v>47</v>
      </c>
      <c r="B25" s="17" t="s">
        <v>48</v>
      </c>
      <c r="C25" s="36">
        <v>2535919257</v>
      </c>
      <c r="D25" s="18">
        <v>2760131699.13</v>
      </c>
      <c r="E25" s="19">
        <v>4117248079.67</v>
      </c>
      <c r="F25" s="19">
        <v>3894072915.27</v>
      </c>
      <c r="G25" s="50">
        <f t="shared" si="0"/>
        <v>153.55666015473614</v>
      </c>
      <c r="H25" s="41" t="s">
        <v>165</v>
      </c>
    </row>
    <row r="26" spans="1:8" ht="30">
      <c r="A26" s="16" t="s">
        <v>49</v>
      </c>
      <c r="B26" s="17" t="s">
        <v>50</v>
      </c>
      <c r="C26" s="36">
        <v>35285600</v>
      </c>
      <c r="D26" s="18">
        <v>37917600</v>
      </c>
      <c r="E26" s="19">
        <v>28175312.2</v>
      </c>
      <c r="F26" s="19">
        <v>24335680.65</v>
      </c>
      <c r="G26" s="50">
        <f t="shared" si="0"/>
        <v>68.9677393894393</v>
      </c>
      <c r="H26" s="48" t="s">
        <v>161</v>
      </c>
    </row>
    <row r="27" spans="1:8" ht="60">
      <c r="A27" s="16" t="s">
        <v>51</v>
      </c>
      <c r="B27" s="17" t="s">
        <v>52</v>
      </c>
      <c r="C27" s="36">
        <v>309149900</v>
      </c>
      <c r="D27" s="18">
        <v>339172771.64</v>
      </c>
      <c r="E27" s="19">
        <v>334016319.74</v>
      </c>
      <c r="F27" s="19">
        <v>333518812.17</v>
      </c>
      <c r="G27" s="50">
        <f t="shared" si="0"/>
        <v>107.88255541082175</v>
      </c>
      <c r="H27" s="46" t="s">
        <v>184</v>
      </c>
    </row>
    <row r="28" spans="1:8" ht="30">
      <c r="A28" s="16" t="s">
        <v>53</v>
      </c>
      <c r="B28" s="17" t="s">
        <v>54</v>
      </c>
      <c r="C28" s="36">
        <v>844060900</v>
      </c>
      <c r="D28" s="18">
        <v>1097017985.4</v>
      </c>
      <c r="E28" s="19">
        <v>1192472626.82</v>
      </c>
      <c r="F28" s="19">
        <v>1181251164.66</v>
      </c>
      <c r="G28" s="50">
        <f t="shared" si="0"/>
        <v>139.94857061380287</v>
      </c>
      <c r="H28" s="46" t="s">
        <v>180</v>
      </c>
    </row>
    <row r="29" spans="1:8" ht="90">
      <c r="A29" s="16" t="s">
        <v>55</v>
      </c>
      <c r="B29" s="17" t="s">
        <v>56</v>
      </c>
      <c r="C29" s="36">
        <v>4318158760.55</v>
      </c>
      <c r="D29" s="18">
        <v>11008571714.97</v>
      </c>
      <c r="E29" s="19">
        <v>11016829347.98</v>
      </c>
      <c r="F29" s="19">
        <v>7044601728.9</v>
      </c>
      <c r="G29" s="50">
        <f t="shared" si="0"/>
        <v>163.13901640806588</v>
      </c>
      <c r="H29" s="41" t="s">
        <v>166</v>
      </c>
    </row>
    <row r="30" spans="1:8" ht="165">
      <c r="A30" s="16" t="s">
        <v>57</v>
      </c>
      <c r="B30" s="17" t="s">
        <v>58</v>
      </c>
      <c r="C30" s="36">
        <v>124488400</v>
      </c>
      <c r="D30" s="18">
        <v>440331878.3</v>
      </c>
      <c r="E30" s="19">
        <v>422457248.4</v>
      </c>
      <c r="F30" s="19">
        <v>374072816.31</v>
      </c>
      <c r="G30" s="50">
        <f t="shared" si="0"/>
        <v>300.48809070564005</v>
      </c>
      <c r="H30" s="46" t="s">
        <v>162</v>
      </c>
    </row>
    <row r="31" spans="1:8" ht="112.5" customHeight="1">
      <c r="A31" s="16" t="s">
        <v>59</v>
      </c>
      <c r="B31" s="17" t="s">
        <v>60</v>
      </c>
      <c r="C31" s="36">
        <v>2694650538.71</v>
      </c>
      <c r="D31" s="18">
        <v>2966848185.26</v>
      </c>
      <c r="E31" s="19">
        <v>3001397854.04</v>
      </c>
      <c r="F31" s="19">
        <v>2923393624.17</v>
      </c>
      <c r="G31" s="50">
        <f t="shared" si="0"/>
        <v>108.48878480433702</v>
      </c>
      <c r="H31" s="48" t="s">
        <v>167</v>
      </c>
    </row>
    <row r="32" spans="1:8" ht="20.25" customHeight="1">
      <c r="A32" s="20" t="s">
        <v>61</v>
      </c>
      <c r="B32" s="21" t="s">
        <v>62</v>
      </c>
      <c r="C32" s="37">
        <f>SUM(C33:C36)</f>
        <v>1525762900</v>
      </c>
      <c r="D32" s="22">
        <f>SUM(D33:D36)</f>
        <v>3333233521.72</v>
      </c>
      <c r="E32" s="23">
        <f>SUM(E33:E36)</f>
        <v>3312108432.5100007</v>
      </c>
      <c r="F32" s="23">
        <f>SUM(F33:F36)</f>
        <v>3200130232.3199997</v>
      </c>
      <c r="G32" s="51">
        <f t="shared" si="0"/>
        <v>209.73968054407402</v>
      </c>
      <c r="H32" s="45"/>
    </row>
    <row r="33" spans="1:8" ht="77.25" customHeight="1">
      <c r="A33" s="16" t="s">
        <v>63</v>
      </c>
      <c r="B33" s="17" t="s">
        <v>64</v>
      </c>
      <c r="C33" s="36">
        <v>223466600</v>
      </c>
      <c r="D33" s="18">
        <v>301235880.15</v>
      </c>
      <c r="E33" s="19">
        <v>284477700.22</v>
      </c>
      <c r="F33" s="19">
        <v>277182302.37</v>
      </c>
      <c r="G33" s="50">
        <f t="shared" si="0"/>
        <v>124.03746348223852</v>
      </c>
      <c r="H33" s="48" t="s">
        <v>168</v>
      </c>
    </row>
    <row r="34" spans="1:8" ht="45">
      <c r="A34" s="16" t="s">
        <v>65</v>
      </c>
      <c r="B34" s="17" t="s">
        <v>66</v>
      </c>
      <c r="C34" s="36">
        <v>772659800</v>
      </c>
      <c r="D34" s="18">
        <v>2453027368.83</v>
      </c>
      <c r="E34" s="19">
        <v>2448802629.8</v>
      </c>
      <c r="F34" s="19">
        <v>2347319350.12</v>
      </c>
      <c r="G34" s="50">
        <f t="shared" si="0"/>
        <v>303.7972662897694</v>
      </c>
      <c r="H34" s="48" t="s">
        <v>163</v>
      </c>
    </row>
    <row r="35" spans="1:8" ht="30">
      <c r="A35" s="16" t="s">
        <v>67</v>
      </c>
      <c r="B35" s="17" t="s">
        <v>68</v>
      </c>
      <c r="C35" s="36">
        <v>371523200</v>
      </c>
      <c r="D35" s="18">
        <v>424799147.51</v>
      </c>
      <c r="E35" s="19">
        <v>424799147.51</v>
      </c>
      <c r="F35" s="19">
        <v>424373444.42</v>
      </c>
      <c r="G35" s="50">
        <f t="shared" si="0"/>
        <v>114.22528779360212</v>
      </c>
      <c r="H35" s="48" t="s">
        <v>164</v>
      </c>
    </row>
    <row r="36" spans="1:8" ht="31.5">
      <c r="A36" s="16" t="s">
        <v>69</v>
      </c>
      <c r="B36" s="17" t="s">
        <v>70</v>
      </c>
      <c r="C36" s="36">
        <v>158113300</v>
      </c>
      <c r="D36" s="18">
        <v>154171125.23</v>
      </c>
      <c r="E36" s="19">
        <v>154028954.98</v>
      </c>
      <c r="F36" s="19">
        <v>151255135.41</v>
      </c>
      <c r="G36" s="50">
        <f t="shared" si="0"/>
        <v>95.66249987192728</v>
      </c>
      <c r="H36" s="42"/>
    </row>
    <row r="37" spans="1:8" ht="24" customHeight="1">
      <c r="A37" s="20" t="s">
        <v>71</v>
      </c>
      <c r="B37" s="21" t="s">
        <v>72</v>
      </c>
      <c r="C37" s="37">
        <f>SUM(C38:C39)</f>
        <v>38535243</v>
      </c>
      <c r="D37" s="22">
        <f>SUM(D38:D39)</f>
        <v>45841698.480000004</v>
      </c>
      <c r="E37" s="23">
        <f>SUM(E38:E39)</f>
        <v>45364498.599999994</v>
      </c>
      <c r="F37" s="23">
        <f>SUM(F38:F39)</f>
        <v>42574334.71</v>
      </c>
      <c r="G37" s="51">
        <f t="shared" si="0"/>
        <v>110.48155245835612</v>
      </c>
      <c r="H37" s="45"/>
    </row>
    <row r="38" spans="1:8" ht="105">
      <c r="A38" s="16" t="s">
        <v>73</v>
      </c>
      <c r="B38" s="17" t="s">
        <v>74</v>
      </c>
      <c r="C38" s="36">
        <v>19474803</v>
      </c>
      <c r="D38" s="18">
        <v>26589780.66</v>
      </c>
      <c r="E38" s="19">
        <v>26182758.22</v>
      </c>
      <c r="F38" s="19">
        <v>25899338.82</v>
      </c>
      <c r="G38" s="50">
        <f t="shared" si="0"/>
        <v>132.9889643556343</v>
      </c>
      <c r="H38" s="46" t="s">
        <v>169</v>
      </c>
    </row>
    <row r="39" spans="1:8" ht="31.5">
      <c r="A39" s="16" t="s">
        <v>75</v>
      </c>
      <c r="B39" s="17" t="s">
        <v>76</v>
      </c>
      <c r="C39" s="36">
        <v>19060440</v>
      </c>
      <c r="D39" s="18">
        <v>19251917.82</v>
      </c>
      <c r="E39" s="19">
        <v>19181740.38</v>
      </c>
      <c r="F39" s="19">
        <v>16674995.89</v>
      </c>
      <c r="G39" s="50">
        <f t="shared" si="0"/>
        <v>87.48484237509733</v>
      </c>
      <c r="H39" s="46" t="s">
        <v>161</v>
      </c>
    </row>
    <row r="40" spans="1:8" ht="24.75" customHeight="1">
      <c r="A40" s="20" t="s">
        <v>77</v>
      </c>
      <c r="B40" s="21" t="s">
        <v>78</v>
      </c>
      <c r="C40" s="37">
        <f>SUM(C41:C47)</f>
        <v>11966132676.04</v>
      </c>
      <c r="D40" s="22">
        <f>SUM(D41:D47)</f>
        <v>12956073969.09</v>
      </c>
      <c r="E40" s="23">
        <f>SUM(E41:E47)</f>
        <v>13045800326.490002</v>
      </c>
      <c r="F40" s="23">
        <f>SUM(F41:F47)</f>
        <v>12821605913.26</v>
      </c>
      <c r="G40" s="51">
        <f t="shared" si="0"/>
        <v>107.14912044166891</v>
      </c>
      <c r="H40" s="45"/>
    </row>
    <row r="41" spans="1:8" ht="37.5" customHeight="1">
      <c r="A41" s="16" t="s">
        <v>79</v>
      </c>
      <c r="B41" s="17" t="s">
        <v>80</v>
      </c>
      <c r="C41" s="36">
        <v>3275589870</v>
      </c>
      <c r="D41" s="18">
        <v>3647516849.03</v>
      </c>
      <c r="E41" s="19">
        <v>3671178702.03</v>
      </c>
      <c r="F41" s="19">
        <v>3473781592.85</v>
      </c>
      <c r="G41" s="50">
        <f t="shared" si="0"/>
        <v>106.05056587410925</v>
      </c>
      <c r="H41" s="46" t="s">
        <v>170</v>
      </c>
    </row>
    <row r="42" spans="1:8" ht="15.75">
      <c r="A42" s="16" t="s">
        <v>81</v>
      </c>
      <c r="B42" s="17" t="s">
        <v>82</v>
      </c>
      <c r="C42" s="36">
        <v>6672640330</v>
      </c>
      <c r="D42" s="18">
        <v>6668817298.95</v>
      </c>
      <c r="E42" s="19">
        <v>6730513914.24</v>
      </c>
      <c r="F42" s="19">
        <v>6724493929.98</v>
      </c>
      <c r="G42" s="50">
        <f t="shared" si="0"/>
        <v>100.77710767275838</v>
      </c>
      <c r="H42" s="42"/>
    </row>
    <row r="43" spans="1:8" ht="30">
      <c r="A43" s="16" t="s">
        <v>83</v>
      </c>
      <c r="B43" s="24" t="s">
        <v>84</v>
      </c>
      <c r="C43" s="36">
        <v>70517665.94</v>
      </c>
      <c r="D43" s="18">
        <v>209540824.61</v>
      </c>
      <c r="E43" s="19">
        <v>210186765.54</v>
      </c>
      <c r="F43" s="19">
        <v>209631854.25</v>
      </c>
      <c r="G43" s="50">
        <f t="shared" si="0"/>
        <v>297.2756563275441</v>
      </c>
      <c r="H43" s="46" t="s">
        <v>171</v>
      </c>
    </row>
    <row r="44" spans="1:8" ht="78.75" customHeight="1">
      <c r="A44" s="16" t="s">
        <v>85</v>
      </c>
      <c r="B44" s="17" t="s">
        <v>86</v>
      </c>
      <c r="C44" s="36">
        <v>1310517801.44</v>
      </c>
      <c r="D44" s="18">
        <v>1440778262.64</v>
      </c>
      <c r="E44" s="19">
        <v>1455333848.03</v>
      </c>
      <c r="F44" s="19">
        <v>1453240693.27</v>
      </c>
      <c r="G44" s="50">
        <f t="shared" si="0"/>
        <v>110.89057254111128</v>
      </c>
      <c r="H44" s="46" t="s">
        <v>185</v>
      </c>
    </row>
    <row r="45" spans="1:8" ht="31.5">
      <c r="A45" s="16" t="s">
        <v>87</v>
      </c>
      <c r="B45" s="17" t="s">
        <v>88</v>
      </c>
      <c r="C45" s="36">
        <v>175282759.66</v>
      </c>
      <c r="D45" s="18">
        <v>195369462.81</v>
      </c>
      <c r="E45" s="19">
        <v>187074031.3</v>
      </c>
      <c r="F45" s="19">
        <v>185898293.76</v>
      </c>
      <c r="G45" s="50">
        <f t="shared" si="0"/>
        <v>106.05623400760645</v>
      </c>
      <c r="H45" s="46" t="s">
        <v>186</v>
      </c>
    </row>
    <row r="46" spans="1:8" ht="69.75" customHeight="1">
      <c r="A46" s="16" t="s">
        <v>89</v>
      </c>
      <c r="B46" s="17" t="s">
        <v>90</v>
      </c>
      <c r="C46" s="36">
        <v>188232229</v>
      </c>
      <c r="D46" s="18">
        <v>331708639.94</v>
      </c>
      <c r="E46" s="19">
        <v>334207300.66</v>
      </c>
      <c r="F46" s="19">
        <v>333938475.66</v>
      </c>
      <c r="G46" s="50">
        <f t="shared" si="0"/>
        <v>177.40770400163515</v>
      </c>
      <c r="H46" s="46" t="s">
        <v>178</v>
      </c>
    </row>
    <row r="47" spans="1:8" ht="30">
      <c r="A47" s="16" t="s">
        <v>91</v>
      </c>
      <c r="B47" s="17" t="s">
        <v>92</v>
      </c>
      <c r="C47" s="36">
        <v>273352020</v>
      </c>
      <c r="D47" s="18">
        <v>462342631.11</v>
      </c>
      <c r="E47" s="19">
        <v>457305764.69</v>
      </c>
      <c r="F47" s="19">
        <v>440621073.49</v>
      </c>
      <c r="G47" s="50">
        <f t="shared" si="0"/>
        <v>161.19181174882118</v>
      </c>
      <c r="H47" s="46" t="s">
        <v>187</v>
      </c>
    </row>
    <row r="48" spans="1:8" ht="24" customHeight="1">
      <c r="A48" s="20" t="s">
        <v>93</v>
      </c>
      <c r="B48" s="21" t="s">
        <v>94</v>
      </c>
      <c r="C48" s="37">
        <f>SUM(C49:C50)</f>
        <v>699991005.25</v>
      </c>
      <c r="D48" s="22">
        <f>SUM(D49:D50)</f>
        <v>900113600.39</v>
      </c>
      <c r="E48" s="23">
        <f>SUM(E49:E50)</f>
        <v>901432278.39</v>
      </c>
      <c r="F48" s="23">
        <f>SUM(F49:F50)</f>
        <v>900860424.5799999</v>
      </c>
      <c r="G48" s="51">
        <f t="shared" si="0"/>
        <v>128.6960000662094</v>
      </c>
      <c r="H48" s="45"/>
    </row>
    <row r="49" spans="1:8" ht="75">
      <c r="A49" s="16" t="s">
        <v>95</v>
      </c>
      <c r="B49" s="17" t="s">
        <v>96</v>
      </c>
      <c r="C49" s="36">
        <v>655400805.25</v>
      </c>
      <c r="D49" s="18">
        <v>844731091.03</v>
      </c>
      <c r="E49" s="19">
        <v>846913662.53</v>
      </c>
      <c r="F49" s="19">
        <v>846561990.15</v>
      </c>
      <c r="G49" s="50">
        <f t="shared" si="0"/>
        <v>129.16706591885895</v>
      </c>
      <c r="H49" s="47" t="s">
        <v>188</v>
      </c>
    </row>
    <row r="50" spans="1:8" ht="39" customHeight="1">
      <c r="A50" s="16" t="s">
        <v>97</v>
      </c>
      <c r="B50" s="17" t="s">
        <v>98</v>
      </c>
      <c r="C50" s="36">
        <v>44590200</v>
      </c>
      <c r="D50" s="18">
        <v>55382509.36</v>
      </c>
      <c r="E50" s="19">
        <v>54518615.86</v>
      </c>
      <c r="F50" s="19">
        <v>54298434.43</v>
      </c>
      <c r="G50" s="50">
        <f t="shared" si="0"/>
        <v>121.77212578100121</v>
      </c>
      <c r="H50" s="46" t="s">
        <v>190</v>
      </c>
    </row>
    <row r="51" spans="1:8" ht="27" customHeight="1">
      <c r="A51" s="20" t="s">
        <v>99</v>
      </c>
      <c r="B51" s="21" t="s">
        <v>100</v>
      </c>
      <c r="C51" s="37">
        <f>SUM(C52:C57)</f>
        <v>3637560060</v>
      </c>
      <c r="D51" s="22">
        <f>SUM(D52:D57)</f>
        <v>5858992141.32</v>
      </c>
      <c r="E51" s="23">
        <f>SUM(E52:E57)</f>
        <v>5934295642.03</v>
      </c>
      <c r="F51" s="23">
        <f>SUM(F52:F57)</f>
        <v>5856606588.9</v>
      </c>
      <c r="G51" s="51">
        <f t="shared" si="0"/>
        <v>161.00370831815215</v>
      </c>
      <c r="H51" s="45"/>
    </row>
    <row r="52" spans="1:8" ht="66.75" customHeight="1">
      <c r="A52" s="16" t="s">
        <v>101</v>
      </c>
      <c r="B52" s="17" t="s">
        <v>102</v>
      </c>
      <c r="C52" s="36">
        <v>1213171692</v>
      </c>
      <c r="D52" s="18">
        <v>2122519978.06</v>
      </c>
      <c r="E52" s="19">
        <v>2151102515.88</v>
      </c>
      <c r="F52" s="19">
        <v>2138299963.31</v>
      </c>
      <c r="G52" s="50">
        <f t="shared" si="0"/>
        <v>176.2569945713834</v>
      </c>
      <c r="H52" s="46" t="s">
        <v>172</v>
      </c>
    </row>
    <row r="53" spans="1:8" ht="51.75" customHeight="1">
      <c r="A53" s="16" t="s">
        <v>103</v>
      </c>
      <c r="B53" s="17" t="s">
        <v>104</v>
      </c>
      <c r="C53" s="36">
        <v>231643500</v>
      </c>
      <c r="D53" s="18">
        <v>735615032.59</v>
      </c>
      <c r="E53" s="19">
        <v>760506861.35</v>
      </c>
      <c r="F53" s="19">
        <v>755298832.36</v>
      </c>
      <c r="G53" s="50">
        <f t="shared" si="0"/>
        <v>326.060879049056</v>
      </c>
      <c r="H53" s="46" t="s">
        <v>173</v>
      </c>
    </row>
    <row r="54" spans="1:8" ht="69" customHeight="1">
      <c r="A54" s="16" t="s">
        <v>105</v>
      </c>
      <c r="B54" s="17" t="s">
        <v>106</v>
      </c>
      <c r="C54" s="36">
        <v>35270790</v>
      </c>
      <c r="D54" s="18">
        <v>105101365.92</v>
      </c>
      <c r="E54" s="19">
        <v>105726461.66</v>
      </c>
      <c r="F54" s="19">
        <v>104722163.2</v>
      </c>
      <c r="G54" s="50">
        <f t="shared" si="0"/>
        <v>296.909037761842</v>
      </c>
      <c r="H54" s="46" t="s">
        <v>189</v>
      </c>
    </row>
    <row r="55" spans="1:8" ht="15.75">
      <c r="A55" s="16" t="s">
        <v>107</v>
      </c>
      <c r="B55" s="17" t="s">
        <v>108</v>
      </c>
      <c r="C55" s="36">
        <v>133326221</v>
      </c>
      <c r="D55" s="18">
        <v>141718720.93</v>
      </c>
      <c r="E55" s="19">
        <v>141707921.93</v>
      </c>
      <c r="F55" s="19">
        <v>138106879.78</v>
      </c>
      <c r="G55" s="50">
        <f t="shared" si="0"/>
        <v>103.585685354421</v>
      </c>
      <c r="H55" s="42"/>
    </row>
    <row r="56" spans="1:8" ht="47.25">
      <c r="A56" s="16" t="s">
        <v>109</v>
      </c>
      <c r="B56" s="17" t="s">
        <v>110</v>
      </c>
      <c r="C56" s="36">
        <v>97664750</v>
      </c>
      <c r="D56" s="18">
        <v>96889606.33</v>
      </c>
      <c r="E56" s="19">
        <v>96889606.33</v>
      </c>
      <c r="F56" s="19">
        <v>96860914.39</v>
      </c>
      <c r="G56" s="50">
        <f t="shared" si="0"/>
        <v>99.1769439741565</v>
      </c>
      <c r="H56" s="42"/>
    </row>
    <row r="57" spans="1:8" ht="84.75" customHeight="1">
      <c r="A57" s="16" t="s">
        <v>111</v>
      </c>
      <c r="B57" s="17" t="s">
        <v>112</v>
      </c>
      <c r="C57" s="36">
        <v>1926483107</v>
      </c>
      <c r="D57" s="18">
        <v>2657147437.49</v>
      </c>
      <c r="E57" s="19">
        <v>2678362274.88</v>
      </c>
      <c r="F57" s="19">
        <v>2623317835.86</v>
      </c>
      <c r="G57" s="50">
        <f t="shared" si="0"/>
        <v>136.17133865996573</v>
      </c>
      <c r="H57" s="46" t="s">
        <v>196</v>
      </c>
    </row>
    <row r="58" spans="1:8" ht="24" customHeight="1">
      <c r="A58" s="20" t="s">
        <v>113</v>
      </c>
      <c r="B58" s="21" t="s">
        <v>114</v>
      </c>
      <c r="C58" s="37">
        <f>SUM(C59:C63)</f>
        <v>13505701861</v>
      </c>
      <c r="D58" s="22">
        <f>SUM(D59:D63)</f>
        <v>13437688806.089998</v>
      </c>
      <c r="E58" s="23">
        <f>SUM(E59:E63)</f>
        <v>12934933167.800001</v>
      </c>
      <c r="F58" s="23">
        <f>SUM(F59:F63)</f>
        <v>12561562626.479998</v>
      </c>
      <c r="G58" s="51">
        <f t="shared" si="0"/>
        <v>93.009328621074</v>
      </c>
      <c r="H58" s="45"/>
    </row>
    <row r="59" spans="1:8" ht="15.75">
      <c r="A59" s="16" t="s">
        <v>115</v>
      </c>
      <c r="B59" s="17" t="s">
        <v>116</v>
      </c>
      <c r="C59" s="36">
        <v>378144218</v>
      </c>
      <c r="D59" s="18">
        <v>378638410</v>
      </c>
      <c r="E59" s="19">
        <v>377107116.21</v>
      </c>
      <c r="F59" s="19">
        <v>370135557.34</v>
      </c>
      <c r="G59" s="50">
        <f t="shared" si="0"/>
        <v>97.88211473856252</v>
      </c>
      <c r="H59" s="42"/>
    </row>
    <row r="60" spans="1:8" ht="15.75">
      <c r="A60" s="16" t="s">
        <v>117</v>
      </c>
      <c r="B60" s="17" t="s">
        <v>118</v>
      </c>
      <c r="C60" s="36">
        <v>1585711826</v>
      </c>
      <c r="D60" s="18">
        <v>1620589879.57</v>
      </c>
      <c r="E60" s="19">
        <v>1624906401.98</v>
      </c>
      <c r="F60" s="19">
        <v>1614581542.87</v>
      </c>
      <c r="G60" s="50">
        <f t="shared" si="0"/>
        <v>101.82061559967201</v>
      </c>
      <c r="H60" s="42"/>
    </row>
    <row r="61" spans="1:8" ht="33" customHeight="1">
      <c r="A61" s="16" t="s">
        <v>119</v>
      </c>
      <c r="B61" s="17" t="s">
        <v>120</v>
      </c>
      <c r="C61" s="36">
        <v>9462816436</v>
      </c>
      <c r="D61" s="18">
        <v>9352039714.97</v>
      </c>
      <c r="E61" s="19">
        <v>8847570410.21</v>
      </c>
      <c r="F61" s="19">
        <v>8593916705.24</v>
      </c>
      <c r="G61" s="50">
        <f t="shared" si="0"/>
        <v>90.81774716188735</v>
      </c>
      <c r="H61" s="46" t="s">
        <v>174</v>
      </c>
    </row>
    <row r="62" spans="1:8" ht="34.5" customHeight="1">
      <c r="A62" s="16" t="s">
        <v>121</v>
      </c>
      <c r="B62" s="17" t="s">
        <v>122</v>
      </c>
      <c r="C62" s="36">
        <v>1588473800</v>
      </c>
      <c r="D62" s="18">
        <v>1573874259.8</v>
      </c>
      <c r="E62" s="19">
        <v>1570737826.37</v>
      </c>
      <c r="F62" s="19">
        <v>1486633826.65</v>
      </c>
      <c r="G62" s="50">
        <f t="shared" si="0"/>
        <v>93.58881629964561</v>
      </c>
      <c r="H62" s="46" t="s">
        <v>174</v>
      </c>
    </row>
    <row r="63" spans="1:8" ht="31.5">
      <c r="A63" s="16" t="s">
        <v>123</v>
      </c>
      <c r="B63" s="17" t="s">
        <v>124</v>
      </c>
      <c r="C63" s="36">
        <v>490555581</v>
      </c>
      <c r="D63" s="18">
        <v>512546541.75</v>
      </c>
      <c r="E63" s="19">
        <v>514611413.03</v>
      </c>
      <c r="F63" s="19">
        <v>496294994.38</v>
      </c>
      <c r="G63" s="50">
        <f t="shared" si="0"/>
        <v>101.16998228178349</v>
      </c>
      <c r="H63" s="42"/>
    </row>
    <row r="64" spans="1:8" ht="21.75" customHeight="1">
      <c r="A64" s="20" t="s">
        <v>125</v>
      </c>
      <c r="B64" s="21" t="s">
        <v>126</v>
      </c>
      <c r="C64" s="37">
        <f>SUM(C65:C68)</f>
        <v>2153742500</v>
      </c>
      <c r="D64" s="22">
        <f>SUM(D65:D68)</f>
        <v>2464634028.61</v>
      </c>
      <c r="E64" s="23">
        <f>SUM(E65:E68)</f>
        <v>2455724742.13</v>
      </c>
      <c r="F64" s="23">
        <f>SUM(F65:F68)</f>
        <v>1900882264.41</v>
      </c>
      <c r="G64" s="51">
        <f t="shared" si="0"/>
        <v>88.2594954786842</v>
      </c>
      <c r="H64" s="45"/>
    </row>
    <row r="65" spans="1:8" ht="48" customHeight="1">
      <c r="A65" s="16" t="s">
        <v>127</v>
      </c>
      <c r="B65" s="17" t="s">
        <v>128</v>
      </c>
      <c r="C65" s="36">
        <v>52273966</v>
      </c>
      <c r="D65" s="18">
        <v>98393742.65</v>
      </c>
      <c r="E65" s="19">
        <v>113960625.44</v>
      </c>
      <c r="F65" s="19">
        <v>111147479.44</v>
      </c>
      <c r="G65" s="50">
        <f t="shared" si="0"/>
        <v>212.62492201184813</v>
      </c>
      <c r="H65" s="46" t="s">
        <v>175</v>
      </c>
    </row>
    <row r="66" spans="1:8" ht="38.25" customHeight="1">
      <c r="A66" s="16" t="s">
        <v>129</v>
      </c>
      <c r="B66" s="17" t="s">
        <v>130</v>
      </c>
      <c r="C66" s="36">
        <v>1463482112</v>
      </c>
      <c r="D66" s="18">
        <v>1692214698.73</v>
      </c>
      <c r="E66" s="19">
        <v>1683025622.11</v>
      </c>
      <c r="F66" s="19">
        <v>1131695252.16</v>
      </c>
      <c r="G66" s="50">
        <f t="shared" si="0"/>
        <v>77.32894327033634</v>
      </c>
      <c r="H66" s="46" t="s">
        <v>191</v>
      </c>
    </row>
    <row r="67" spans="1:8" ht="15.75">
      <c r="A67" s="16" t="s">
        <v>131</v>
      </c>
      <c r="B67" s="17" t="s">
        <v>132</v>
      </c>
      <c r="C67" s="36">
        <v>606119422</v>
      </c>
      <c r="D67" s="18">
        <v>631128216.11</v>
      </c>
      <c r="E67" s="19">
        <v>615691672.46</v>
      </c>
      <c r="F67" s="19">
        <v>615691672.46</v>
      </c>
      <c r="G67" s="50">
        <f t="shared" si="0"/>
        <v>101.5792680637777</v>
      </c>
      <c r="H67" s="42"/>
    </row>
    <row r="68" spans="1:8" ht="31.5">
      <c r="A68" s="16" t="s">
        <v>133</v>
      </c>
      <c r="B68" s="17" t="s">
        <v>134</v>
      </c>
      <c r="C68" s="36">
        <v>31867000</v>
      </c>
      <c r="D68" s="18">
        <v>42897371.12</v>
      </c>
      <c r="E68" s="19">
        <v>43046822.12</v>
      </c>
      <c r="F68" s="19">
        <v>42347860.35</v>
      </c>
      <c r="G68" s="50">
        <f t="shared" si="0"/>
        <v>132.88938510057426</v>
      </c>
      <c r="H68" s="46" t="s">
        <v>192</v>
      </c>
    </row>
    <row r="69" spans="1:8" ht="27" customHeight="1">
      <c r="A69" s="20" t="s">
        <v>135</v>
      </c>
      <c r="B69" s="21" t="s">
        <v>136</v>
      </c>
      <c r="C69" s="37">
        <f>SUM(C70:C72)</f>
        <v>243014800</v>
      </c>
      <c r="D69" s="22">
        <f>SUM(D70:D72)</f>
        <v>256080497.89</v>
      </c>
      <c r="E69" s="23">
        <f>SUM(E70:E72)</f>
        <v>253952337.55</v>
      </c>
      <c r="F69" s="23">
        <f>SUM(F70:F72)</f>
        <v>250605808.82</v>
      </c>
      <c r="G69" s="51">
        <f t="shared" si="0"/>
        <v>103.12368169346064</v>
      </c>
      <c r="H69" s="42"/>
    </row>
    <row r="70" spans="1:8" ht="15.75">
      <c r="A70" s="16" t="s">
        <v>137</v>
      </c>
      <c r="B70" s="17" t="s">
        <v>138</v>
      </c>
      <c r="C70" s="36">
        <v>175917400</v>
      </c>
      <c r="D70" s="18">
        <v>179257100</v>
      </c>
      <c r="E70" s="19">
        <v>179257100</v>
      </c>
      <c r="F70" s="19">
        <v>175916862</v>
      </c>
      <c r="G70" s="50">
        <f t="shared" si="0"/>
        <v>99.99969417465242</v>
      </c>
      <c r="H70" s="42"/>
    </row>
    <row r="71" spans="1:8" ht="51.75" customHeight="1">
      <c r="A71" s="16" t="s">
        <v>139</v>
      </c>
      <c r="B71" s="17" t="s">
        <v>140</v>
      </c>
      <c r="C71" s="36">
        <v>60197400</v>
      </c>
      <c r="D71" s="18">
        <v>69383397.89</v>
      </c>
      <c r="E71" s="19">
        <v>67255237.55</v>
      </c>
      <c r="F71" s="19">
        <v>67249345.82</v>
      </c>
      <c r="G71" s="50">
        <f aca="true" t="shared" si="1" ref="G71:G79">F71/C71*100</f>
        <v>111.71470166485595</v>
      </c>
      <c r="H71" s="46" t="s">
        <v>193</v>
      </c>
    </row>
    <row r="72" spans="1:8" ht="78" customHeight="1">
      <c r="A72" s="16" t="s">
        <v>141</v>
      </c>
      <c r="B72" s="17" t="s">
        <v>142</v>
      </c>
      <c r="C72" s="36">
        <v>6900000</v>
      </c>
      <c r="D72" s="18">
        <v>7440000</v>
      </c>
      <c r="E72" s="19">
        <v>7440000</v>
      </c>
      <c r="F72" s="19">
        <v>7439601</v>
      </c>
      <c r="G72" s="50">
        <f t="shared" si="1"/>
        <v>107.82030434782608</v>
      </c>
      <c r="H72" s="46" t="s">
        <v>195</v>
      </c>
    </row>
    <row r="73" spans="1:8" ht="31.5">
      <c r="A73" s="20" t="s">
        <v>143</v>
      </c>
      <c r="B73" s="21" t="s">
        <v>144</v>
      </c>
      <c r="C73" s="37">
        <f>SUM(C74)</f>
        <v>30118581.35</v>
      </c>
      <c r="D73" s="22">
        <f>SUM(D74)</f>
        <v>29594695.51</v>
      </c>
      <c r="E73" s="23">
        <f>SUM(E74)</f>
        <v>29594695.51</v>
      </c>
      <c r="F73" s="23">
        <f>SUM(F74)</f>
        <v>29594695.51</v>
      </c>
      <c r="G73" s="51">
        <f t="shared" si="1"/>
        <v>98.26058925580836</v>
      </c>
      <c r="H73" s="45"/>
    </row>
    <row r="74" spans="1:8" ht="31.5">
      <c r="A74" s="16" t="s">
        <v>145</v>
      </c>
      <c r="B74" s="17" t="s">
        <v>146</v>
      </c>
      <c r="C74" s="36">
        <v>30118581.35</v>
      </c>
      <c r="D74" s="18">
        <v>29594695.51</v>
      </c>
      <c r="E74" s="19">
        <v>29594695.51</v>
      </c>
      <c r="F74" s="19">
        <v>29594695.51</v>
      </c>
      <c r="G74" s="50">
        <f t="shared" si="1"/>
        <v>98.26058925580836</v>
      </c>
      <c r="H74" s="42"/>
    </row>
    <row r="75" spans="1:8" ht="47.25">
      <c r="A75" s="20" t="s">
        <v>147</v>
      </c>
      <c r="B75" s="21" t="s">
        <v>148</v>
      </c>
      <c r="C75" s="37">
        <f>SUM(C76:C78)</f>
        <v>4449495181</v>
      </c>
      <c r="D75" s="22">
        <f>SUM(D76:D78)</f>
        <v>6088065973.9</v>
      </c>
      <c r="E75" s="23">
        <f>SUM(E76:E78)</f>
        <v>6417940252.97</v>
      </c>
      <c r="F75" s="23">
        <f>SUM(F76:F78)</f>
        <v>6358556350.85</v>
      </c>
      <c r="G75" s="51">
        <f t="shared" si="1"/>
        <v>142.9051182705394</v>
      </c>
      <c r="H75" s="45"/>
    </row>
    <row r="76" spans="1:8" ht="47.25">
      <c r="A76" s="16" t="s">
        <v>149</v>
      </c>
      <c r="B76" s="17" t="s">
        <v>150</v>
      </c>
      <c r="C76" s="36">
        <v>670297750</v>
      </c>
      <c r="D76" s="18">
        <v>670297750</v>
      </c>
      <c r="E76" s="19">
        <v>670297750</v>
      </c>
      <c r="F76" s="19">
        <v>670297750</v>
      </c>
      <c r="G76" s="50">
        <f t="shared" si="1"/>
        <v>100</v>
      </c>
      <c r="H76" s="42"/>
    </row>
    <row r="77" spans="1:8" ht="84" customHeight="1">
      <c r="A77" s="16" t="s">
        <v>151</v>
      </c>
      <c r="B77" s="17" t="s">
        <v>152</v>
      </c>
      <c r="C77" s="36">
        <v>268730000</v>
      </c>
      <c r="D77" s="18">
        <v>144124467.5</v>
      </c>
      <c r="E77" s="19">
        <v>144124467.5</v>
      </c>
      <c r="F77" s="19">
        <v>114124467.5</v>
      </c>
      <c r="G77" s="50">
        <f t="shared" si="1"/>
        <v>42.46807855468314</v>
      </c>
      <c r="H77" s="46" t="s">
        <v>194</v>
      </c>
    </row>
    <row r="78" spans="1:8" ht="65.25" customHeight="1" thickBot="1">
      <c r="A78" s="25" t="s">
        <v>153</v>
      </c>
      <c r="B78" s="26" t="s">
        <v>154</v>
      </c>
      <c r="C78" s="38">
        <v>3510467431</v>
      </c>
      <c r="D78" s="27">
        <v>5273643756.4</v>
      </c>
      <c r="E78" s="28">
        <v>5603518035.47</v>
      </c>
      <c r="F78" s="29">
        <v>5574134133.35</v>
      </c>
      <c r="G78" s="50">
        <f t="shared" si="1"/>
        <v>158.78609452764925</v>
      </c>
      <c r="H78" s="46" t="s">
        <v>179</v>
      </c>
    </row>
    <row r="79" spans="1:8" s="34" customFormat="1" ht="24.75" customHeight="1" thickBot="1">
      <c r="A79" s="30" t="s">
        <v>155</v>
      </c>
      <c r="B79" s="31" t="s">
        <v>0</v>
      </c>
      <c r="C79" s="39">
        <f>C5+C15+C17+C22+C32+C37+C40+C48+C51+C58+C64+C69+C73+C75</f>
        <v>53266747300</v>
      </c>
      <c r="D79" s="32">
        <f>D5+D15+D17+D22+D32+D37+D40+D48+D51+D58+D64+D69+D73+D75</f>
        <v>66565649640.26</v>
      </c>
      <c r="E79" s="32">
        <f>E5+E15+E17+E22+E32+E37+E40+E48+E51+E58+E64+E69+E73+E75</f>
        <v>67823989689.20001</v>
      </c>
      <c r="F79" s="32">
        <f>F5+F15+F17+F22+F32+F37+F40+F48+F51+F58+F64+F69+F73+F75</f>
        <v>61939751615.64</v>
      </c>
      <c r="G79" s="52">
        <f t="shared" si="1"/>
        <v>116.28221123920588</v>
      </c>
      <c r="H79" s="33"/>
    </row>
  </sheetData>
  <sheetProtection/>
  <mergeCells count="1">
    <mergeCell ref="A1:H1"/>
  </mergeCells>
  <printOptions horizontalCentered="1"/>
  <pageMargins left="0.1968503937007874" right="0.1968503937007874" top="0.3937007874015748" bottom="0.1968503937007874" header="0.1968503937007874" footer="0"/>
  <pageSetup firstPageNumber="1" useFirstPageNumber="1" horizontalDpi="600" verticalDpi="600" orientation="landscape" paperSize="9" scale="6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Lobach IA.</cp:lastModifiedBy>
  <cp:lastPrinted>2019-06-06T16:18:26Z</cp:lastPrinted>
  <dcterms:created xsi:type="dcterms:W3CDTF">2019-05-15T15:20:00Z</dcterms:created>
  <dcterms:modified xsi:type="dcterms:W3CDTF">2019-06-06T16:22:03Z</dcterms:modified>
  <cp:category/>
  <cp:version/>
  <cp:contentType/>
  <cp:contentStatus/>
</cp:coreProperties>
</file>