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_FilterDatabase" localSheetId="0" hidden="1">доходы!$A$6:$D$20</definedName>
    <definedName name="_xlnm.Print_Titles" localSheetId="0">доходы!$4:$6</definedName>
    <definedName name="_xlnm.Print_Area" localSheetId="0">доходы!$A$1:$G$27</definedName>
  </definedNames>
  <calcPr calcId="145621"/>
</workbook>
</file>

<file path=xl/calcChain.xml><?xml version="1.0" encoding="utf-8"?>
<calcChain xmlns="http://schemas.openxmlformats.org/spreadsheetml/2006/main">
  <c r="G20" i="1" l="1"/>
  <c r="F20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F9" i="1" l="1"/>
  <c r="G19" i="1"/>
  <c r="F19" i="1"/>
  <c r="G18" i="1"/>
  <c r="F18" i="1"/>
  <c r="G17" i="1"/>
  <c r="F17" i="1"/>
  <c r="G16" i="1"/>
  <c r="F16" i="1"/>
  <c r="G15" i="1"/>
  <c r="G14" i="1"/>
  <c r="F14" i="1"/>
  <c r="G13" i="1"/>
  <c r="F13" i="1"/>
  <c r="G12" i="1"/>
  <c r="F12" i="1"/>
  <c r="G11" i="1"/>
  <c r="F11" i="1"/>
  <c r="G10" i="1"/>
  <c r="F10" i="1"/>
  <c r="E21" i="1"/>
  <c r="E20" i="1" s="1"/>
  <c r="E9" i="1"/>
  <c r="E8" i="1" s="1"/>
  <c r="G8" i="1" s="1"/>
  <c r="G9" i="1" l="1"/>
  <c r="F8" i="1"/>
  <c r="E7" i="1"/>
  <c r="F7" i="1" l="1"/>
  <c r="G7" i="1"/>
  <c r="C21" i="1" l="1"/>
  <c r="C20" i="1"/>
  <c r="C9" i="1"/>
  <c r="C8" i="1"/>
  <c r="C7" i="1" l="1"/>
  <c r="D21" i="1"/>
  <c r="D20" i="1" s="1"/>
  <c r="D9" i="1"/>
  <c r="D8" i="1" s="1"/>
  <c r="D7" i="1" s="1"/>
</calcChain>
</file>

<file path=xl/sharedStrings.xml><?xml version="1.0" encoding="utf-8"?>
<sst xmlns="http://schemas.openxmlformats.org/spreadsheetml/2006/main" count="50" uniqueCount="50">
  <si>
    <t/>
  </si>
  <si>
    <t>тыс. рублей</t>
  </si>
  <si>
    <t>Наименование</t>
  </si>
  <si>
    <t>группа, подгруппа, статья доходов</t>
  </si>
  <si>
    <t>1</t>
  </si>
  <si>
    <t>2</t>
  </si>
  <si>
    <t>3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</si>
  <si>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</si>
  <si>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</si>
  <si>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</si>
  <si>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</si>
  <si>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</si>
  <si>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</si>
  <si>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</si>
  <si>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</si>
  <si>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</si>
  <si>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</si>
  <si>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</si>
  <si>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</si>
  <si>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</si>
  <si>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</si>
  <si>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</si>
  <si>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</si>
  <si>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</si>
  <si>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</si>
  <si>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</si>
  <si>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</si>
  <si>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</si>
  <si>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</si>
  <si>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</si>
  <si>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</si>
  <si>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</si>
  <si>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</si>
  <si>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</si>
  <si>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</si>
  <si>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</si>
  <si>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</si>
  <si>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</si>
  <si>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</si>
  <si>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</si>
  <si>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</si>
  <si>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</si>
  <si>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</si>
  <si>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</si>
  <si>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Уточненный план  в соответствии с Законом Калужской области от 27.11.2014 № 647-ОЗ (в ред. Законов КО от 10.02.2015 № 680-ОЗ, от 27.03.2015 № 698-ОЗ, от 24.12.2015 № 48-ОЗ)</t>
  </si>
  <si>
    <t>Утвержденный план в соответствии с Законом Калужской области "Об областном бюджете на 2015 год и на плановый период 2016 и 2017 годов"
от 27 ноября 2014 г. № 647-ОЗ</t>
  </si>
  <si>
    <t>Исполнено</t>
  </si>
  <si>
    <t>% исполнения к утвержденному плану</t>
  </si>
  <si>
    <t>% исполнения к уточненному плану</t>
  </si>
  <si>
    <t>Сведения о фактических поступлениях доходов по видам доходов в сравнении с первоначально утвержденными законом о бюджете значениями и с уточненными значениями с учетом внесенных изменений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</si>
</sst>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20">
      <alignment wrapText="1"/>
    </xf>
    <xf numFmtId="165" fontId="8" fillId="0" borderId="21" applyBorder="0">
      <alignment wrapText="1"/>
    </xf>
    <xf numFmtId="165" fontId="9" fillId="0" borderId="21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46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0" fontId="5" fillId="3" borderId="12" xfId="0" applyFont="1" applyFill="1" applyBorder="1" applyAlignment="1">
      <alignment wrapText="1"/>
    </xf>
    <xf numFmtId="49" fontId="5" fillId="3" borderId="13" xfId="0" applyNumberFormat="1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>
      <alignment horizontal="right" wrapText="1"/>
    </xf>
    <xf numFmtId="164" fontId="5" fillId="3" borderId="12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vertical="top" wrapText="1"/>
    </xf>
    <xf numFmtId="0" fontId="5" fillId="3" borderId="13" xfId="0" applyFont="1" applyFill="1" applyBorder="1" applyAlignment="1">
      <alignment horizontal="center" wrapText="1"/>
    </xf>
    <xf numFmtId="164" fontId="5" fillId="3" borderId="16" xfId="0" applyNumberFormat="1" applyFont="1" applyFill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164" fontId="4" fillId="3" borderId="17" xfId="0" applyNumberFormat="1" applyFont="1" applyFill="1" applyBorder="1" applyAlignment="1">
      <alignment horizontal="right" wrapText="1"/>
    </xf>
    <xf numFmtId="0" fontId="1" fillId="3" borderId="28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0" fontId="5" fillId="3" borderId="29" xfId="0" applyFont="1" applyFill="1" applyBorder="1" applyAlignment="1">
      <alignment wrapText="1"/>
    </xf>
    <xf numFmtId="49" fontId="5" fillId="3" borderId="30" xfId="0" applyNumberFormat="1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 wrapText="1"/>
    </xf>
    <xf numFmtId="164" fontId="5" fillId="3" borderId="24" xfId="0" applyNumberFormat="1" applyFont="1" applyFill="1" applyBorder="1" applyAlignment="1">
      <alignment horizontal="right" wrapText="1"/>
    </xf>
    <xf numFmtId="164" fontId="5" fillId="3" borderId="3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164" fontId="5" fillId="3" borderId="31" xfId="0" applyNumberFormat="1" applyFont="1" applyFill="1" applyBorder="1" applyAlignment="1">
      <alignment horizontal="right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Normal="11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0" sqref="D10"/>
    </sheetView>
  </sheetViews>
  <sheetFormatPr defaultColWidth="8.83203125" defaultRowHeight="12.75" x14ac:dyDescent="0.2"/>
  <cols>
    <col min="1" max="1" width="60.83203125" style="1" customWidth="1"/>
    <col min="2" max="2" width="18.1640625" style="1" customWidth="1"/>
    <col min="3" max="3" width="24" style="1" bestFit="1" customWidth="1"/>
    <col min="4" max="7" width="24" style="1" customWidth="1"/>
    <col min="8" max="8" width="8.83203125" style="1"/>
    <col min="9" max="10" width="11.6640625" style="1" bestFit="1" customWidth="1"/>
    <col min="11" max="16384" width="8.83203125" style="1"/>
  </cols>
  <sheetData>
    <row r="1" spans="1:7" ht="6.75" customHeight="1" x14ac:dyDescent="0.2"/>
    <row r="2" spans="1:7" ht="49.5" customHeight="1" x14ac:dyDescent="0.2">
      <c r="A2" s="2" t="s">
        <v>49</v>
      </c>
      <c r="B2" s="2"/>
      <c r="C2" s="2"/>
      <c r="D2" s="2"/>
      <c r="E2" s="2"/>
      <c r="F2" s="2"/>
      <c r="G2" s="2"/>
    </row>
    <row r="3" spans="1:7" ht="22.9" customHeight="1" thickBot="1" x14ac:dyDescent="0.25">
      <c r="A3" s="1" t="s">
        <v>0</v>
      </c>
      <c r="D3" s="3"/>
      <c r="E3" s="3"/>
      <c r="F3" s="3"/>
      <c r="G3" s="3" t="s">
        <v>1</v>
      </c>
    </row>
    <row r="4" spans="1:7" ht="54" customHeight="1" x14ac:dyDescent="0.2">
      <c r="A4" s="4" t="s">
        <v>2</v>
      </c>
      <c r="B4" s="5" t="s">
        <v>3</v>
      </c>
      <c r="C4" s="4" t="s">
        <v>45</v>
      </c>
      <c r="D4" s="4" t="s">
        <v>44</v>
      </c>
      <c r="E4" s="4" t="s">
        <v>46</v>
      </c>
      <c r="F4" s="4" t="s">
        <v>47</v>
      </c>
      <c r="G4" s="4" t="s">
        <v>48</v>
      </c>
    </row>
    <row r="5" spans="1:7" ht="72" customHeight="1" thickBot="1" x14ac:dyDescent="0.25">
      <c r="A5" s="6"/>
      <c r="B5" s="7"/>
      <c r="C5" s="6"/>
      <c r="D5" s="24"/>
      <c r="E5" s="24"/>
      <c r="F5" s="24"/>
      <c r="G5" s="24"/>
    </row>
    <row r="6" spans="1:7" ht="15" customHeight="1" thickBot="1" x14ac:dyDescent="0.25">
      <c r="A6" s="25" t="s">
        <v>4</v>
      </c>
      <c r="B6" s="8" t="s">
        <v>5</v>
      </c>
      <c r="C6" s="25" t="s">
        <v>6</v>
      </c>
      <c r="D6" s="26">
        <v>4</v>
      </c>
      <c r="E6" s="26">
        <v>5</v>
      </c>
      <c r="F6" s="26">
        <v>6</v>
      </c>
      <c r="G6" s="26">
        <v>7</v>
      </c>
    </row>
    <row r="7" spans="1:7" ht="18.75" customHeight="1" thickBot="1" x14ac:dyDescent="0.35">
      <c r="A7" s="30" t="s">
        <v>7</v>
      </c>
      <c r="B7" s="31"/>
      <c r="C7" s="32">
        <f>C8+C20</f>
        <v>43622102.899999999</v>
      </c>
      <c r="D7" s="32">
        <f t="shared" ref="D7:G7" si="0">D8+D20</f>
        <v>45990768.399999999</v>
      </c>
      <c r="E7" s="32">
        <f t="shared" si="0"/>
        <v>44241709.200000003</v>
      </c>
      <c r="F7" s="32">
        <f>E7/C7*100</f>
        <v>101.42039530148375</v>
      </c>
      <c r="G7" s="33">
        <f>E7/D7*100</f>
        <v>96.196934165596602</v>
      </c>
    </row>
    <row r="8" spans="1:7" ht="20.45" customHeight="1" x14ac:dyDescent="0.25">
      <c r="A8" s="27" t="s">
        <v>8</v>
      </c>
      <c r="B8" s="28" t="s">
        <v>9</v>
      </c>
      <c r="C8" s="19">
        <f>SUM(C10:C19)</f>
        <v>34850012</v>
      </c>
      <c r="D8" s="29">
        <f>D9+D19</f>
        <v>34896612</v>
      </c>
      <c r="E8" s="29">
        <f t="shared" ref="E8:G8" si="1">E9+E19</f>
        <v>33854507.399999999</v>
      </c>
      <c r="F8" s="42">
        <f>E8/C8*100</f>
        <v>97.143459807130057</v>
      </c>
      <c r="G8" s="42">
        <f>E8/D8*100</f>
        <v>97.013737035560936</v>
      </c>
    </row>
    <row r="9" spans="1:7" s="15" customFormat="1" ht="15.75" x14ac:dyDescent="0.25">
      <c r="A9" s="11" t="s">
        <v>10</v>
      </c>
      <c r="B9" s="12"/>
      <c r="C9" s="13">
        <f>C10+C11+C12+C13+C14+C18</f>
        <v>33747483</v>
      </c>
      <c r="D9" s="14">
        <f>SUM(D10:D18)</f>
        <v>33893692</v>
      </c>
      <c r="E9" s="14">
        <f t="shared" ref="E9:G9" si="2">SUM(E10:E18)</f>
        <v>32690526.299999997</v>
      </c>
      <c r="F9" s="42">
        <f t="shared" ref="F9" si="3">E9/C9*100</f>
        <v>96.868042870041592</v>
      </c>
      <c r="G9" s="42">
        <f t="shared" ref="G9" si="4">E9/D9*100</f>
        <v>96.450178103937446</v>
      </c>
    </row>
    <row r="10" spans="1:7" ht="15.75" x14ac:dyDescent="0.25">
      <c r="A10" s="11" t="s">
        <v>11</v>
      </c>
      <c r="B10" s="12" t="s">
        <v>12</v>
      </c>
      <c r="C10" s="13">
        <v>8007115</v>
      </c>
      <c r="D10" s="14">
        <v>6635125</v>
      </c>
      <c r="E10" s="44">
        <v>6403695.5</v>
      </c>
      <c r="F10" s="42">
        <f t="shared" ref="F10:F19" si="5">E10/C10*100</f>
        <v>79.9750659257423</v>
      </c>
      <c r="G10" s="42">
        <f t="shared" ref="G10:G19" si="6">E10/D10*100</f>
        <v>96.512055160980395</v>
      </c>
    </row>
    <row r="11" spans="1:7" ht="15.75" x14ac:dyDescent="0.25">
      <c r="A11" s="11" t="s">
        <v>13</v>
      </c>
      <c r="B11" s="12" t="s">
        <v>14</v>
      </c>
      <c r="C11" s="13">
        <v>12859907</v>
      </c>
      <c r="D11" s="14">
        <v>13205807</v>
      </c>
      <c r="E11" s="44">
        <v>12602935.800000001</v>
      </c>
      <c r="F11" s="42">
        <f t="shared" si="5"/>
        <v>98.001764709495959</v>
      </c>
      <c r="G11" s="42">
        <f t="shared" si="6"/>
        <v>95.4348022805422</v>
      </c>
    </row>
    <row r="12" spans="1:7" ht="15.75" x14ac:dyDescent="0.25">
      <c r="A12" s="11" t="s">
        <v>15</v>
      </c>
      <c r="B12" s="16" t="s">
        <v>16</v>
      </c>
      <c r="C12" s="13">
        <v>8215054</v>
      </c>
      <c r="D12" s="14">
        <v>8220254</v>
      </c>
      <c r="E12" s="44">
        <v>7948011.2000000002</v>
      </c>
      <c r="F12" s="42">
        <f t="shared" si="5"/>
        <v>96.749348208788405</v>
      </c>
      <c r="G12" s="42">
        <f t="shared" si="6"/>
        <v>96.688146132710742</v>
      </c>
    </row>
    <row r="13" spans="1:7" ht="15.75" x14ac:dyDescent="0.25">
      <c r="A13" s="11" t="s">
        <v>17</v>
      </c>
      <c r="B13" s="16" t="s">
        <v>18</v>
      </c>
      <c r="C13" s="13">
        <v>3809488</v>
      </c>
      <c r="D13" s="14">
        <v>4685913</v>
      </c>
      <c r="E13" s="44">
        <v>4619455.3</v>
      </c>
      <c r="F13" s="42">
        <f t="shared" si="5"/>
        <v>121.26184148630996</v>
      </c>
      <c r="G13" s="42">
        <f t="shared" si="6"/>
        <v>98.581755572499958</v>
      </c>
    </row>
    <row r="14" spans="1:7" ht="15.75" x14ac:dyDescent="0.25">
      <c r="A14" s="11" t="s">
        <v>19</v>
      </c>
      <c r="B14" s="16" t="s">
        <v>20</v>
      </c>
      <c r="C14" s="13">
        <v>731268</v>
      </c>
      <c r="D14" s="14">
        <v>851343</v>
      </c>
      <c r="E14" s="44">
        <v>815808.2</v>
      </c>
      <c r="F14" s="42">
        <f t="shared" si="5"/>
        <v>111.56076841869191</v>
      </c>
      <c r="G14" s="42">
        <f t="shared" si="6"/>
        <v>95.826030166454643</v>
      </c>
    </row>
    <row r="15" spans="1:7" ht="15.75" x14ac:dyDescent="0.25">
      <c r="A15" s="11" t="s">
        <v>21</v>
      </c>
      <c r="B15" s="16" t="s">
        <v>22</v>
      </c>
      <c r="C15" s="13">
        <v>0</v>
      </c>
      <c r="D15" s="14">
        <v>1935</v>
      </c>
      <c r="E15" s="44">
        <v>1986.8</v>
      </c>
      <c r="F15" s="42"/>
      <c r="G15" s="42">
        <f t="shared" si="6"/>
        <v>102.67700258397932</v>
      </c>
    </row>
    <row r="16" spans="1:7" ht="15.75" x14ac:dyDescent="0.25">
      <c r="A16" s="11" t="s">
        <v>23</v>
      </c>
      <c r="B16" s="16" t="s">
        <v>24</v>
      </c>
      <c r="C16" s="13">
        <v>125000</v>
      </c>
      <c r="D16" s="14">
        <v>128908</v>
      </c>
      <c r="E16" s="44">
        <v>128946.7</v>
      </c>
      <c r="F16" s="42">
        <f t="shared" si="5"/>
        <v>103.15736</v>
      </c>
      <c r="G16" s="42">
        <f t="shared" si="6"/>
        <v>100.03002141061843</v>
      </c>
    </row>
    <row r="17" spans="1:7" ht="15.75" x14ac:dyDescent="0.25">
      <c r="A17" s="11" t="s">
        <v>25</v>
      </c>
      <c r="B17" s="16" t="s">
        <v>26</v>
      </c>
      <c r="C17" s="13">
        <v>1600</v>
      </c>
      <c r="D17" s="14">
        <v>1600</v>
      </c>
      <c r="E17" s="44">
        <v>892.4</v>
      </c>
      <c r="F17" s="42">
        <f t="shared" si="5"/>
        <v>55.774999999999999</v>
      </c>
      <c r="G17" s="42">
        <f t="shared" si="6"/>
        <v>55.774999999999999</v>
      </c>
    </row>
    <row r="18" spans="1:7" ht="15.75" x14ac:dyDescent="0.25">
      <c r="A18" s="11" t="s">
        <v>27</v>
      </c>
      <c r="B18" s="16"/>
      <c r="C18" s="13">
        <v>124651</v>
      </c>
      <c r="D18" s="14">
        <v>162807</v>
      </c>
      <c r="E18" s="44">
        <v>168794.4</v>
      </c>
      <c r="F18" s="42">
        <f t="shared" si="5"/>
        <v>135.41359475656031</v>
      </c>
      <c r="G18" s="42">
        <f t="shared" si="6"/>
        <v>103.67760599974203</v>
      </c>
    </row>
    <row r="19" spans="1:7" s="15" customFormat="1" ht="16.5" thickBot="1" x14ac:dyDescent="0.3">
      <c r="A19" s="34" t="s">
        <v>28</v>
      </c>
      <c r="B19" s="35"/>
      <c r="C19" s="36">
        <v>975929</v>
      </c>
      <c r="D19" s="37">
        <v>1002920</v>
      </c>
      <c r="E19" s="45">
        <v>1163981.1000000001</v>
      </c>
      <c r="F19" s="43">
        <f t="shared" si="5"/>
        <v>119.26903494004175</v>
      </c>
      <c r="G19" s="43">
        <f t="shared" si="6"/>
        <v>116.05921708610857</v>
      </c>
    </row>
    <row r="20" spans="1:7" ht="20.45" customHeight="1" x14ac:dyDescent="0.25">
      <c r="A20" s="38" t="s">
        <v>29</v>
      </c>
      <c r="B20" s="39" t="s">
        <v>30</v>
      </c>
      <c r="C20" s="9">
        <f>C21+C26+C27</f>
        <v>8772090.9000000004</v>
      </c>
      <c r="D20" s="9">
        <f t="shared" ref="D20:G20" si="7">D21+D26+D27</f>
        <v>11094156.399999999</v>
      </c>
      <c r="E20" s="9">
        <f t="shared" si="7"/>
        <v>10387201.800000001</v>
      </c>
      <c r="F20" s="9">
        <f t="shared" ref="F20" si="8">E20/C20*100</f>
        <v>118.41192616916454</v>
      </c>
      <c r="G20" s="10">
        <f t="shared" ref="G20" si="9">E20/D20*100</f>
        <v>93.627684931501435</v>
      </c>
    </row>
    <row r="21" spans="1:7" s="15" customFormat="1" ht="47.25" x14ac:dyDescent="0.25">
      <c r="A21" s="20" t="s">
        <v>31</v>
      </c>
      <c r="B21" s="21" t="s">
        <v>32</v>
      </c>
      <c r="C21" s="13">
        <f>SUM(C22:C25)</f>
        <v>4232717</v>
      </c>
      <c r="D21" s="13">
        <f t="shared" ref="D21:G21" si="10">SUM(D22:D25)</f>
        <v>10450971.699999999</v>
      </c>
      <c r="E21" s="13">
        <f t="shared" si="10"/>
        <v>9589206.9000000004</v>
      </c>
      <c r="F21" s="13">
        <f t="shared" ref="F21:F27" si="11">E21/C21*100</f>
        <v>226.54968191825725</v>
      </c>
      <c r="G21" s="14">
        <f t="shared" ref="G21:G27" si="12">E21/D21*100</f>
        <v>91.754213629724021</v>
      </c>
    </row>
    <row r="22" spans="1:7" ht="31.5" x14ac:dyDescent="0.25">
      <c r="A22" s="20" t="s">
        <v>33</v>
      </c>
      <c r="B22" s="22" t="s">
        <v>34</v>
      </c>
      <c r="C22" s="13">
        <v>371157.4</v>
      </c>
      <c r="D22" s="13">
        <v>393634.4</v>
      </c>
      <c r="E22" s="13">
        <v>393634.4</v>
      </c>
      <c r="F22" s="13">
        <f t="shared" si="11"/>
        <v>106.05592128838062</v>
      </c>
      <c r="G22" s="14">
        <f t="shared" si="12"/>
        <v>100</v>
      </c>
    </row>
    <row r="23" spans="1:7" ht="47.25" x14ac:dyDescent="0.25">
      <c r="A23" s="20" t="s">
        <v>35</v>
      </c>
      <c r="B23" s="22" t="s">
        <v>36</v>
      </c>
      <c r="C23" s="13">
        <v>157894.79999999999</v>
      </c>
      <c r="D23" s="13">
        <v>2366039.0999999996</v>
      </c>
      <c r="E23" s="13">
        <v>2072172.7</v>
      </c>
      <c r="F23" s="13">
        <f t="shared" si="11"/>
        <v>1312.3755183831261</v>
      </c>
      <c r="G23" s="14">
        <f t="shared" si="12"/>
        <v>87.579816411317978</v>
      </c>
    </row>
    <row r="24" spans="1:7" ht="31.5" x14ac:dyDescent="0.25">
      <c r="A24" s="20" t="s">
        <v>37</v>
      </c>
      <c r="B24" s="22" t="s">
        <v>38</v>
      </c>
      <c r="C24" s="13">
        <v>2522123.9</v>
      </c>
      <c r="D24" s="13">
        <v>2804340.1999999997</v>
      </c>
      <c r="E24" s="13">
        <v>2664056.6</v>
      </c>
      <c r="F24" s="13">
        <f t="shared" si="11"/>
        <v>105.62750703880963</v>
      </c>
      <c r="G24" s="14">
        <f t="shared" si="12"/>
        <v>94.997625466410966</v>
      </c>
    </row>
    <row r="25" spans="1:7" ht="15.75" x14ac:dyDescent="0.25">
      <c r="A25" s="20" t="s">
        <v>39</v>
      </c>
      <c r="B25" s="22" t="s">
        <v>40</v>
      </c>
      <c r="C25" s="13">
        <v>1181540.8999999999</v>
      </c>
      <c r="D25" s="13">
        <v>4886958</v>
      </c>
      <c r="E25" s="13">
        <v>4459343.2</v>
      </c>
      <c r="F25" s="13">
        <f t="shared" si="11"/>
        <v>377.41759087645636</v>
      </c>
      <c r="G25" s="14">
        <f t="shared" si="12"/>
        <v>91.249877735802116</v>
      </c>
    </row>
    <row r="26" spans="1:7" ht="47.25" x14ac:dyDescent="0.25">
      <c r="A26" s="20" t="s">
        <v>41</v>
      </c>
      <c r="B26" s="21" t="s">
        <v>42</v>
      </c>
      <c r="C26" s="13">
        <v>698261.6</v>
      </c>
      <c r="D26" s="13">
        <v>749289.2</v>
      </c>
      <c r="E26" s="13">
        <v>903885.8</v>
      </c>
      <c r="F26" s="13">
        <f t="shared" si="11"/>
        <v>129.44801776297021</v>
      </c>
      <c r="G26" s="14">
        <f t="shared" si="12"/>
        <v>120.63243404549273</v>
      </c>
    </row>
    <row r="27" spans="1:7" ht="16.5" thickBot="1" x14ac:dyDescent="0.3">
      <c r="A27" s="40" t="s">
        <v>43</v>
      </c>
      <c r="B27" s="41"/>
      <c r="C27" s="17">
        <v>3841112.3000000007</v>
      </c>
      <c r="D27" s="17">
        <v>-106104.5</v>
      </c>
      <c r="E27" s="17">
        <v>-105890.9</v>
      </c>
      <c r="F27" s="17">
        <f t="shared" si="11"/>
        <v>-2.7567769887904601</v>
      </c>
      <c r="G27" s="18">
        <f t="shared" si="12"/>
        <v>99.798689028269294</v>
      </c>
    </row>
    <row r="28" spans="1:7" x14ac:dyDescent="0.2">
      <c r="C28" s="23"/>
      <c r="D28" s="23"/>
      <c r="E28" s="23"/>
      <c r="F28" s="23"/>
      <c r="G28" s="23"/>
    </row>
  </sheetData>
  <autoFilter ref="A6:D20"/>
  <mergeCells count="8">
    <mergeCell ref="E4:E5"/>
    <mergeCell ref="F4:F5"/>
    <mergeCell ref="G4:G5"/>
    <mergeCell ref="A2:G2"/>
    <mergeCell ref="A4:A5"/>
    <mergeCell ref="B4:B5"/>
    <mergeCell ref="C4:C5"/>
    <mergeCell ref="D4:D5"/>
  </mergeCells>
  <pageMargins left="0" right="0" top="0" bottom="0.19685039370078741" header="0" footer="0.11811023622047245"/>
  <pageSetup paperSize="9" scale="80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2016-06-14T15:39:24Z</cp:lastPrinted>
  <dcterms:created xsi:type="dcterms:W3CDTF">2016-06-14T14:48:33Z</dcterms:created>
  <dcterms:modified xsi:type="dcterms:W3CDTF">2016-06-14T15:42:47Z</dcterms:modified>
</cp:coreProperties>
</file>