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J35" i="1" l="1"/>
  <c r="I35" i="1"/>
  <c r="H35" i="1"/>
  <c r="I87" i="1" l="1"/>
  <c r="I86" i="1"/>
  <c r="I85" i="1"/>
  <c r="I83" i="1"/>
  <c r="I81" i="1"/>
  <c r="I80" i="1"/>
  <c r="I79" i="1"/>
  <c r="I77" i="1"/>
  <c r="I76" i="1"/>
  <c r="I75" i="1"/>
  <c r="I74" i="1"/>
  <c r="I72" i="1"/>
  <c r="I71" i="1"/>
  <c r="I70" i="1"/>
  <c r="I69" i="1"/>
  <c r="I68" i="1"/>
  <c r="I66" i="1"/>
  <c r="I64" i="1"/>
  <c r="I63" i="1"/>
  <c r="I62" i="1"/>
  <c r="I61" i="1"/>
  <c r="I60" i="1"/>
  <c r="I58" i="1"/>
  <c r="I57" i="1"/>
  <c r="I55" i="1"/>
  <c r="I54" i="1"/>
  <c r="I52" i="1"/>
  <c r="I51" i="1"/>
  <c r="I50" i="1"/>
  <c r="I49" i="1"/>
  <c r="I48" i="1"/>
  <c r="I46" i="1"/>
  <c r="I45" i="1"/>
  <c r="I42" i="1"/>
  <c r="I40" i="1"/>
  <c r="I39" i="1"/>
  <c r="I38" i="1"/>
  <c r="I36" i="1"/>
  <c r="I34" i="1"/>
  <c r="I33" i="1"/>
  <c r="I32" i="1"/>
  <c r="I31" i="1"/>
  <c r="I30" i="1"/>
  <c r="I29" i="1"/>
  <c r="I28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G20" i="1"/>
  <c r="F84" i="1"/>
  <c r="F82" i="1"/>
  <c r="F78" i="1"/>
  <c r="F73" i="1"/>
  <c r="F67" i="1"/>
  <c r="F59" i="1"/>
  <c r="F56" i="1"/>
  <c r="F47" i="1"/>
  <c r="F43" i="1"/>
  <c r="F37" i="1"/>
  <c r="F25" i="1"/>
  <c r="F20" i="1"/>
  <c r="F17" i="1"/>
  <c r="F6" i="1"/>
  <c r="I20" i="1" l="1"/>
  <c r="F5" i="1"/>
  <c r="J87" i="1"/>
  <c r="J85" i="1"/>
  <c r="J83" i="1"/>
  <c r="J81" i="1"/>
  <c r="J80" i="1"/>
  <c r="J79" i="1"/>
  <c r="J77" i="1"/>
  <c r="J76" i="1"/>
  <c r="J75" i="1"/>
  <c r="J74" i="1"/>
  <c r="J72" i="1"/>
  <c r="J71" i="1"/>
  <c r="J70" i="1"/>
  <c r="J69" i="1"/>
  <c r="J68" i="1"/>
  <c r="J66" i="1"/>
  <c r="J64" i="1"/>
  <c r="J63" i="1"/>
  <c r="J62" i="1"/>
  <c r="J61" i="1"/>
  <c r="J60" i="1"/>
  <c r="J58" i="1"/>
  <c r="J57" i="1"/>
  <c r="J55" i="1"/>
  <c r="J54" i="1"/>
  <c r="J52" i="1"/>
  <c r="J51" i="1"/>
  <c r="J50" i="1"/>
  <c r="J49" i="1"/>
  <c r="J48" i="1"/>
  <c r="J46" i="1"/>
  <c r="J45" i="1"/>
  <c r="J44" i="1"/>
  <c r="J42" i="1"/>
  <c r="J39" i="1"/>
  <c r="J38" i="1"/>
  <c r="J36" i="1"/>
  <c r="J34" i="1"/>
  <c r="J33" i="1"/>
  <c r="J32" i="1"/>
  <c r="J31" i="1"/>
  <c r="J29" i="1"/>
  <c r="J28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7" i="1"/>
  <c r="H86" i="1"/>
  <c r="H85" i="1"/>
  <c r="H83" i="1"/>
  <c r="H81" i="1"/>
  <c r="H80" i="1"/>
  <c r="H79" i="1"/>
  <c r="H77" i="1"/>
  <c r="H76" i="1"/>
  <c r="H75" i="1"/>
  <c r="H74" i="1"/>
  <c r="H72" i="1"/>
  <c r="H71" i="1"/>
  <c r="H70" i="1"/>
  <c r="H69" i="1"/>
  <c r="H68" i="1"/>
  <c r="H66" i="1"/>
  <c r="H64" i="1"/>
  <c r="H63" i="1"/>
  <c r="H62" i="1"/>
  <c r="H61" i="1"/>
  <c r="H60" i="1"/>
  <c r="H58" i="1"/>
  <c r="H57" i="1"/>
  <c r="H55" i="1"/>
  <c r="H54" i="1"/>
  <c r="H52" i="1"/>
  <c r="H51" i="1"/>
  <c r="H50" i="1"/>
  <c r="H49" i="1"/>
  <c r="H48" i="1"/>
  <c r="H46" i="1"/>
  <c r="H45" i="1"/>
  <c r="H42" i="1"/>
  <c r="H40" i="1"/>
  <c r="H39" i="1"/>
  <c r="H38" i="1"/>
  <c r="H36" i="1"/>
  <c r="H34" i="1"/>
  <c r="H33" i="1"/>
  <c r="H32" i="1"/>
  <c r="H31" i="1"/>
  <c r="H30" i="1"/>
  <c r="H29" i="1"/>
  <c r="H28" i="1"/>
  <c r="H26" i="1"/>
  <c r="H24" i="1"/>
  <c r="H23" i="1"/>
  <c r="H22" i="1"/>
  <c r="H21" i="1"/>
  <c r="H18" i="1"/>
  <c r="H16" i="1"/>
  <c r="H14" i="1"/>
  <c r="H13" i="1"/>
  <c r="H12" i="1"/>
  <c r="H11" i="1"/>
  <c r="H10" i="1"/>
  <c r="H9" i="1"/>
  <c r="H8" i="1"/>
  <c r="H7" i="1"/>
  <c r="G84" i="1" l="1"/>
  <c r="I84" i="1" s="1"/>
  <c r="E84" i="1"/>
  <c r="G82" i="1"/>
  <c r="I82" i="1" s="1"/>
  <c r="E82" i="1"/>
  <c r="G78" i="1"/>
  <c r="I78" i="1" s="1"/>
  <c r="E78" i="1"/>
  <c r="G73" i="1"/>
  <c r="I73" i="1" s="1"/>
  <c r="E73" i="1"/>
  <c r="G67" i="1"/>
  <c r="I67" i="1" s="1"/>
  <c r="E67" i="1"/>
  <c r="G59" i="1"/>
  <c r="I59" i="1" s="1"/>
  <c r="E59" i="1"/>
  <c r="G56" i="1"/>
  <c r="I56" i="1" s="1"/>
  <c r="E56" i="1"/>
  <c r="G47" i="1"/>
  <c r="I47" i="1" s="1"/>
  <c r="E47" i="1"/>
  <c r="G43" i="1"/>
  <c r="I43" i="1" s="1"/>
  <c r="E43" i="1"/>
  <c r="G37" i="1"/>
  <c r="I37" i="1" s="1"/>
  <c r="E37" i="1"/>
  <c r="G25" i="1"/>
  <c r="I25" i="1" s="1"/>
  <c r="E25" i="1"/>
  <c r="E20" i="1"/>
  <c r="G17" i="1"/>
  <c r="I17" i="1" s="1"/>
  <c r="E17" i="1"/>
  <c r="G6" i="1"/>
  <c r="I6" i="1" s="1"/>
  <c r="E6" i="1"/>
  <c r="D84" i="1"/>
  <c r="D82" i="1"/>
  <c r="D78" i="1"/>
  <c r="D73" i="1"/>
  <c r="D67" i="1"/>
  <c r="D59" i="1"/>
  <c r="D56" i="1"/>
  <c r="D47" i="1"/>
  <c r="D43" i="1"/>
  <c r="D37" i="1"/>
  <c r="D25" i="1"/>
  <c r="D20" i="1"/>
  <c r="D17" i="1"/>
  <c r="D6" i="1"/>
  <c r="E5" i="1" l="1"/>
  <c r="H6" i="1"/>
  <c r="J6" i="1"/>
  <c r="J20" i="1"/>
  <c r="H20" i="1"/>
  <c r="H37" i="1"/>
  <c r="J37" i="1"/>
  <c r="J47" i="1"/>
  <c r="H47" i="1"/>
  <c r="J59" i="1"/>
  <c r="H59" i="1"/>
  <c r="J73" i="1"/>
  <c r="H73" i="1"/>
  <c r="J82" i="1"/>
  <c r="H82" i="1"/>
  <c r="H17" i="1"/>
  <c r="J17" i="1"/>
  <c r="J25" i="1"/>
  <c r="H25" i="1"/>
  <c r="J43" i="1"/>
  <c r="H43" i="1"/>
  <c r="J56" i="1"/>
  <c r="H56" i="1"/>
  <c r="H67" i="1"/>
  <c r="J67" i="1"/>
  <c r="J78" i="1"/>
  <c r="H78" i="1"/>
  <c r="H84" i="1"/>
  <c r="J84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<sst xmlns="http://schemas.openxmlformats.org/spreadsheetml/2006/main" count="259" uniqueCount="110">
  <si>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</si>
  <si>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</si>
  <si>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</si>
  <si>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</si>
  <si>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</si>
  <si>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</si>
  <si>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</si>
  <si>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</si>
  <si>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</si>
  <si>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</si>
  <si>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</si>
  <si>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</si>
  <si>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</si>
  <si>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</si>
  <si>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</si>
  <si>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</si>
  <si>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</si>
  <si>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</si>
  <si>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</si>
  <si>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</si>
  <si>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</si>
  <si>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</si>
  <si>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</si>
  <si>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</si>
  <si>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</si>
  <si>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</si>
  <si>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</si>
  <si>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</si>
  <si>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</si>
  <si>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</si>
  <si>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</si>
  <si>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</si>
  <si>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</si>
  <si>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</si>
  <si>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</si>
  <si>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</si>
  <si>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</si>
  <si>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</si>
  <si>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</si>
  <si>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</si>
  <si>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</si>
  <si>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</si>
  <si>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</si>
  <si>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</si>
  <si>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</si>
  <si>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</si>
  <si>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</si>
  <si>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</si>
  <si>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</si>
  <si>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</si>
  <si>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</si>
  <si>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</si>
  <si>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</si>
  <si>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</si>
  <si>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</si>
  <si>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</si>
  <si>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</si>
  <si>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</si>
  <si>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</si>
  <si>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</si>
  <si>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</si>
  <si>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</si>
  <si>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</si>
  <si>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</si>
  <si>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</si>
  <si>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</si>
  <si>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</si>
  <si>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</si>
  <si>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</si>
  <si>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</si>
  <si>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</si>
  <si>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</si>
  <si>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</si>
  <si>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</si>
  <si>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</si>
  <si>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</si>
  <si>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</si>
  <si>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</si>
  <si>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</si>
  <si>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</si>
  <si>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</si>
  <si>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</si>
  <si>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</si>
  <si>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</si>
  <si>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</si>
  <si>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</si>
  <si>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</si>
  <si>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</si>
  <si>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</si>
  <si>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2018 год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</si>
  <si>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</si>
  <si>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</si>
  <si>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</si>
  <si>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</si>
  <si>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(тыс. рублей)</t>
  </si>
  <si>
    <t>Темп роста к соответствующему периоду 2017 года, %</t>
  </si>
  <si>
    <t>Бюджетные ассигнования в соответствии с уточненной бюджетной росписью расходов</t>
  </si>
  <si>
    <t>% исполнения к плану в соответствии с Законом Калужской области от 04.12.2017 № 278-ОЗ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</si>
  <si>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</si>
  <si>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</si>
  <si>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</si>
  <si>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</si>
  <si>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</si>
  <si>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</si>
  <si>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</si>
  <si>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</si>
  <si>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Бюджетные ассигнования в соответствии с Законом Калужской области
 от 04.12.2017
 № 278-ОЗ</t>
  </si>
  <si>
    <t>Сведения об исполнении расходов областного бюджета по разделам и подразделам классификации расходов бюджетов за I полугодие 2018 года в сравнении с запланированными значениями на 2018 год и соответствующим периодом 2017 года</t>
  </si>
  <si>
    <t>Исполнено за I полугодие 2017 года</t>
  </si>
  <si>
    <t>Исполнено за I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</si>
</sst>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6" borderId="0"/>
    <xf numFmtId="0" fontId="28" fillId="6" borderId="0"/>
    <xf numFmtId="0" fontId="28" fillId="0" borderId="0"/>
    <xf numFmtId="0" fontId="29" fillId="5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3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zoomScale="110" zoomScaleNormal="110" workbookViewId="0">
      <selection activeCell="I4" sqref="I4"/>
    </sheetView>
  </sheetViews>
  <sheetFormatPr defaultRowHeight="12.75" x14ac:dyDescent="0.2"/>
  <cols>
    <col min="1" max="1" width="5.6640625" customWidth="1"/>
    <col min="2" max="2" width="6.5" customWidth="1"/>
    <col min="3" max="3" width="65" customWidth="1"/>
    <col min="4" max="4" width="18.1640625" customWidth="1"/>
    <col min="5" max="5" width="19.1640625" customWidth="1"/>
    <col min="6" max="6" width="19.6640625" style="31" customWidth="1"/>
    <col min="7" max="7" width="18.33203125" customWidth="1"/>
    <col min="8" max="8" width="16.33203125" customWidth="1"/>
    <col min="9" max="9" width="13.5" style="31" customWidth="1"/>
    <col min="10" max="10" width="16.6640625" customWidth="1"/>
  </cols>
  <sheetData>
    <row r="1" spans="1:10" ht="42" customHeight="1" x14ac:dyDescent="0.25">
      <c r="A1" s="43" t="s">
        <v>107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94</v>
      </c>
    </row>
    <row r="3" spans="1:10" ht="21" customHeight="1" x14ac:dyDescent="0.2">
      <c r="A3" s="45" t="s">
        <v>0</v>
      </c>
      <c r="B3" s="45" t="s">
        <v>1</v>
      </c>
      <c r="C3" s="45" t="s">
        <v>90</v>
      </c>
      <c r="D3" s="49" t="s">
        <v>108</v>
      </c>
      <c r="E3" s="50" t="s">
        <v>89</v>
      </c>
      <c r="F3" s="51"/>
      <c r="G3" s="51"/>
      <c r="H3" s="51"/>
      <c r="I3" s="52"/>
      <c r="J3" s="47" t="s">
        <v>95</v>
      </c>
    </row>
    <row r="4" spans="1:10" ht="104.25" customHeight="1" x14ac:dyDescent="0.2">
      <c r="A4" s="46"/>
      <c r="B4" s="46"/>
      <c r="C4" s="46"/>
      <c r="D4" s="49"/>
      <c r="E4" s="28" t="s">
        <v>106</v>
      </c>
      <c r="F4" s="30" t="s">
        <v>96</v>
      </c>
      <c r="G4" s="28" t="s">
        <v>109</v>
      </c>
      <c r="H4" s="29" t="s">
        <v>97</v>
      </c>
      <c r="I4" s="30" t="s">
        <v>98</v>
      </c>
      <c r="J4" s="48"/>
    </row>
    <row r="5" spans="1:10" ht="18.75" x14ac:dyDescent="0.2">
      <c r="A5" s="25"/>
      <c r="B5" s="26"/>
      <c r="C5" s="27" t="s">
        <v>2</v>
      </c>
      <c r="D5" s="32">
        <f>SUM(D6,D17,D20,D25,D37,D43,D47,D56,D59,D67,D73,D78,D82,D84)</f>
        <v>55523337.499999993</v>
      </c>
      <c r="E5" s="32">
        <f>SUM(E6,E17,E20,E25,E37,E43,E47,E56,E59,E67,E73,E78,E82,E84)</f>
        <v>53266747.300000004</v>
      </c>
      <c r="F5" s="32">
        <f>SUM(F6,F17,F20,F25,F37,F43,F47,F56,F59,F67,F73,F78,F82,F84)</f>
        <v>57680984.600000009</v>
      </c>
      <c r="G5" s="32">
        <f>SUM(G6,G17,G20,G25,G37,G43,G47,G56,G59,G67,G73,G78,G82,G84)</f>
        <v>27806829.699999999</v>
      </c>
      <c r="H5" s="32">
        <f>G5/E5*100</f>
        <v>52.202980488729779</v>
      </c>
      <c r="I5" s="32">
        <f>G5/F5*100</f>
        <v>48.207966443069346</v>
      </c>
      <c r="J5" s="33">
        <f>G5/D5*100</f>
        <v>50.081336879289729</v>
      </c>
    </row>
    <row r="6" spans="1:10" ht="14.25" x14ac:dyDescent="0.2">
      <c r="A6" s="4" t="s">
        <v>3</v>
      </c>
      <c r="B6" s="5" t="s">
        <v>4</v>
      </c>
      <c r="C6" s="6" t="s">
        <v>5</v>
      </c>
      <c r="D6" s="34">
        <f>SUM(D7:D16)</f>
        <v>1850328.6999999997</v>
      </c>
      <c r="E6" s="34">
        <f>SUM(E7:E16)</f>
        <v>3440354.1</v>
      </c>
      <c r="F6" s="34">
        <f>SUM(F7:F16)</f>
        <v>1597632.6</v>
      </c>
      <c r="G6" s="34">
        <f>SUM(G7:G16)</f>
        <v>626455.1</v>
      </c>
      <c r="H6" s="35">
        <f>G6/E6*100</f>
        <v>18.209029704238873</v>
      </c>
      <c r="I6" s="35">
        <f>G6/F6*100</f>
        <v>39.211462009475767</v>
      </c>
      <c r="J6" s="35">
        <f>G6/D6*100</f>
        <v>33.856422375116381</v>
      </c>
    </row>
    <row r="7" spans="1:10" ht="30" customHeight="1" x14ac:dyDescent="0.2">
      <c r="A7" s="7" t="s">
        <v>3</v>
      </c>
      <c r="B7" s="7" t="s">
        <v>6</v>
      </c>
      <c r="C7" s="8" t="s">
        <v>7</v>
      </c>
      <c r="D7" s="36">
        <v>4338.7</v>
      </c>
      <c r="E7" s="37">
        <v>6950.7</v>
      </c>
      <c r="F7" s="37">
        <v>7050.7</v>
      </c>
      <c r="G7" s="36">
        <v>2681</v>
      </c>
      <c r="H7" s="38">
        <f>G7/E7*100</f>
        <v>38.571654653488139</v>
      </c>
      <c r="I7" s="38">
        <f>G7/F7*100</f>
        <v>38.024593302792631</v>
      </c>
      <c r="J7" s="38">
        <f>G7/D7*100</f>
        <v>61.792702883352156</v>
      </c>
    </row>
    <row r="8" spans="1:10" ht="48.75" customHeight="1" x14ac:dyDescent="0.2">
      <c r="A8" s="9" t="s">
        <v>3</v>
      </c>
      <c r="B8" s="7" t="s">
        <v>8</v>
      </c>
      <c r="C8" s="8" t="s">
        <v>9</v>
      </c>
      <c r="D8" s="36">
        <v>98628.3</v>
      </c>
      <c r="E8" s="37">
        <v>120423</v>
      </c>
      <c r="F8" s="37">
        <v>126453.2</v>
      </c>
      <c r="G8" s="36">
        <v>56679.1</v>
      </c>
      <c r="H8" s="38">
        <f t="shared" ref="H8:H77" si="0">G8/E8*100</f>
        <v>47.066673309915878</v>
      </c>
      <c r="I8" s="38">
        <f t="shared" ref="I8:I77" si="1">G8/F8*100</f>
        <v>44.822195088775928</v>
      </c>
      <c r="J8" s="38">
        <f t="shared" ref="J8:J77" si="2">G8/D8*100</f>
        <v>57.467380052175685</v>
      </c>
    </row>
    <row r="9" spans="1:10" ht="47.25" customHeight="1" x14ac:dyDescent="0.2">
      <c r="A9" s="9" t="s">
        <v>3</v>
      </c>
      <c r="B9" s="7" t="s">
        <v>10</v>
      </c>
      <c r="C9" s="8" t="s">
        <v>11</v>
      </c>
      <c r="D9" s="36">
        <v>135154.79999999999</v>
      </c>
      <c r="E9" s="37">
        <v>163350.1</v>
      </c>
      <c r="F9" s="37">
        <v>165495.1</v>
      </c>
      <c r="G9" s="36">
        <v>94589.3</v>
      </c>
      <c r="H9" s="38">
        <f t="shared" si="0"/>
        <v>57.905872111495491</v>
      </c>
      <c r="I9" s="38">
        <f t="shared" si="1"/>
        <v>57.155347801838239</v>
      </c>
      <c r="J9" s="38">
        <f t="shared" si="2"/>
        <v>69.985897652173662</v>
      </c>
    </row>
    <row r="10" spans="1:10" ht="15" x14ac:dyDescent="0.2">
      <c r="A10" s="7" t="s">
        <v>3</v>
      </c>
      <c r="B10" s="7" t="s">
        <v>12</v>
      </c>
      <c r="C10" s="10" t="s">
        <v>13</v>
      </c>
      <c r="D10" s="36">
        <v>163938.4</v>
      </c>
      <c r="E10" s="37">
        <v>184116</v>
      </c>
      <c r="F10" s="37">
        <v>184956.9</v>
      </c>
      <c r="G10" s="36">
        <v>71100.100000000006</v>
      </c>
      <c r="H10" s="38">
        <f t="shared" si="0"/>
        <v>38.617013187338422</v>
      </c>
      <c r="I10" s="38">
        <f t="shared" si="1"/>
        <v>38.441442303585326</v>
      </c>
      <c r="J10" s="38">
        <f t="shared" si="2"/>
        <v>43.370009710964617</v>
      </c>
    </row>
    <row r="11" spans="1:10" ht="46.5" customHeight="1" x14ac:dyDescent="0.2">
      <c r="A11" s="7" t="s">
        <v>3</v>
      </c>
      <c r="B11" s="7" t="s">
        <v>14</v>
      </c>
      <c r="C11" s="8" t="s">
        <v>15</v>
      </c>
      <c r="D11" s="36">
        <v>166627.70000000001</v>
      </c>
      <c r="E11" s="37">
        <v>214599</v>
      </c>
      <c r="F11" s="37">
        <v>213877.7</v>
      </c>
      <c r="G11" s="36">
        <v>99893</v>
      </c>
      <c r="H11" s="38">
        <f t="shared" si="0"/>
        <v>46.54867916439499</v>
      </c>
      <c r="I11" s="38">
        <f t="shared" si="1"/>
        <v>46.70566403135998</v>
      </c>
      <c r="J11" s="38">
        <f t="shared" si="2"/>
        <v>59.949816267043232</v>
      </c>
    </row>
    <row r="12" spans="1:10" ht="18" customHeight="1" x14ac:dyDescent="0.2">
      <c r="A12" s="7" t="s">
        <v>3</v>
      </c>
      <c r="B12" s="7" t="s">
        <v>16</v>
      </c>
      <c r="C12" s="10" t="s">
        <v>17</v>
      </c>
      <c r="D12" s="36">
        <v>57722.400000000001</v>
      </c>
      <c r="E12" s="37">
        <v>70997.7</v>
      </c>
      <c r="F12" s="37">
        <v>76460</v>
      </c>
      <c r="G12" s="36">
        <v>43076.6</v>
      </c>
      <c r="H12" s="38">
        <f t="shared" si="0"/>
        <v>60.673233076564451</v>
      </c>
      <c r="I12" s="38">
        <f t="shared" si="1"/>
        <v>56.338739210044466</v>
      </c>
      <c r="J12" s="38">
        <f t="shared" si="2"/>
        <v>74.62718112898979</v>
      </c>
    </row>
    <row r="13" spans="1:10" ht="15" x14ac:dyDescent="0.2">
      <c r="A13" s="7" t="s">
        <v>3</v>
      </c>
      <c r="B13" s="7" t="s">
        <v>18</v>
      </c>
      <c r="C13" s="10" t="s">
        <v>19</v>
      </c>
      <c r="D13" s="36">
        <v>6105</v>
      </c>
      <c r="E13" s="37">
        <v>5200</v>
      </c>
      <c r="F13" s="37">
        <v>5200</v>
      </c>
      <c r="G13" s="36">
        <v>2144.4</v>
      </c>
      <c r="H13" s="38">
        <f t="shared" si="0"/>
        <v>41.238461538461543</v>
      </c>
      <c r="I13" s="38">
        <f t="shared" si="1"/>
        <v>41.238461538461543</v>
      </c>
      <c r="J13" s="38">
        <v>0</v>
      </c>
    </row>
    <row r="14" spans="1:10" ht="15" x14ac:dyDescent="0.2">
      <c r="A14" s="7" t="s">
        <v>3</v>
      </c>
      <c r="B14" s="7" t="s">
        <v>75</v>
      </c>
      <c r="C14" s="10" t="s">
        <v>91</v>
      </c>
      <c r="D14" s="36">
        <v>0</v>
      </c>
      <c r="E14" s="37">
        <v>40000</v>
      </c>
      <c r="F14" s="37">
        <v>39214</v>
      </c>
      <c r="G14" s="36">
        <v>0</v>
      </c>
      <c r="H14" s="38">
        <f t="shared" si="0"/>
        <v>0</v>
      </c>
      <c r="I14" s="38">
        <f t="shared" si="1"/>
        <v>0</v>
      </c>
      <c r="J14" s="38">
        <v>0</v>
      </c>
    </row>
    <row r="15" spans="1:10" ht="30" x14ac:dyDescent="0.2">
      <c r="A15" s="7" t="s">
        <v>3</v>
      </c>
      <c r="B15" s="7" t="s">
        <v>41</v>
      </c>
      <c r="C15" s="10" t="s">
        <v>99</v>
      </c>
      <c r="D15" s="36">
        <v>0</v>
      </c>
      <c r="E15" s="37">
        <v>0</v>
      </c>
      <c r="F15" s="37">
        <v>0</v>
      </c>
      <c r="G15" s="36">
        <v>0</v>
      </c>
      <c r="H15" s="38">
        <v>0</v>
      </c>
      <c r="I15" s="38">
        <v>0</v>
      </c>
      <c r="J15" s="38">
        <v>0</v>
      </c>
    </row>
    <row r="16" spans="1:10" ht="15" x14ac:dyDescent="0.2">
      <c r="A16" s="7" t="s">
        <v>3</v>
      </c>
      <c r="B16" s="11" t="s">
        <v>20</v>
      </c>
      <c r="C16" s="10" t="s">
        <v>21</v>
      </c>
      <c r="D16" s="36">
        <v>1217813.3999999999</v>
      </c>
      <c r="E16" s="37">
        <v>2634717.6</v>
      </c>
      <c r="F16" s="37">
        <v>778925</v>
      </c>
      <c r="G16" s="36">
        <v>256291.6</v>
      </c>
      <c r="H16" s="38">
        <f t="shared" si="0"/>
        <v>9.7274789525830023</v>
      </c>
      <c r="I16" s="38">
        <f t="shared" si="1"/>
        <v>32.903244856693519</v>
      </c>
      <c r="J16" s="38">
        <f t="shared" si="2"/>
        <v>21.045227454386691</v>
      </c>
    </row>
    <row r="17" spans="1:10" ht="14.25" x14ac:dyDescent="0.2">
      <c r="A17" s="5" t="s">
        <v>6</v>
      </c>
      <c r="B17" s="5" t="s">
        <v>4</v>
      </c>
      <c r="C17" s="6" t="s">
        <v>22</v>
      </c>
      <c r="D17" s="34">
        <f>SUM(D18:D18)</f>
        <v>22997</v>
      </c>
      <c r="E17" s="34">
        <f t="shared" ref="E17:G17" si="3">SUM(E18:E18)</f>
        <v>29952</v>
      </c>
      <c r="F17" s="34">
        <f t="shared" si="3"/>
        <v>29952</v>
      </c>
      <c r="G17" s="34">
        <f t="shared" si="3"/>
        <v>13485.4</v>
      </c>
      <c r="H17" s="35">
        <f t="shared" si="0"/>
        <v>45.023370726495727</v>
      </c>
      <c r="I17" s="35">
        <f t="shared" si="1"/>
        <v>45.023370726495727</v>
      </c>
      <c r="J17" s="35">
        <f t="shared" si="2"/>
        <v>58.639822585554633</v>
      </c>
    </row>
    <row r="18" spans="1:10" ht="16.5" customHeight="1" x14ac:dyDescent="0.2">
      <c r="A18" s="11" t="s">
        <v>6</v>
      </c>
      <c r="B18" s="11" t="s">
        <v>8</v>
      </c>
      <c r="C18" s="8" t="s">
        <v>23</v>
      </c>
      <c r="D18" s="36">
        <v>22997</v>
      </c>
      <c r="E18" s="37">
        <v>29952</v>
      </c>
      <c r="F18" s="37">
        <v>29952</v>
      </c>
      <c r="G18" s="36">
        <v>13485.4</v>
      </c>
      <c r="H18" s="38">
        <f t="shared" si="0"/>
        <v>45.023370726495727</v>
      </c>
      <c r="I18" s="38">
        <f t="shared" si="1"/>
        <v>45.023370726495727</v>
      </c>
      <c r="J18" s="38">
        <f t="shared" si="2"/>
        <v>58.639822585554633</v>
      </c>
    </row>
    <row r="19" spans="1:10" ht="16.5" customHeight="1" x14ac:dyDescent="0.2">
      <c r="A19" s="11" t="s">
        <v>6</v>
      </c>
      <c r="B19" s="11" t="s">
        <v>10</v>
      </c>
      <c r="C19" s="8" t="s">
        <v>100</v>
      </c>
      <c r="D19" s="36">
        <v>0</v>
      </c>
      <c r="E19" s="37">
        <v>0</v>
      </c>
      <c r="F19" s="37">
        <v>0</v>
      </c>
      <c r="G19" s="36">
        <v>0</v>
      </c>
      <c r="H19" s="38">
        <v>0</v>
      </c>
      <c r="I19" s="38">
        <v>0</v>
      </c>
      <c r="J19" s="38">
        <v>0</v>
      </c>
    </row>
    <row r="20" spans="1:10" ht="28.5" x14ac:dyDescent="0.2">
      <c r="A20" s="5" t="s">
        <v>8</v>
      </c>
      <c r="B20" s="5" t="s">
        <v>4</v>
      </c>
      <c r="C20" s="6" t="s">
        <v>24</v>
      </c>
      <c r="D20" s="34">
        <f>SUM(D21:D24)</f>
        <v>330134</v>
      </c>
      <c r="E20" s="34">
        <f t="shared" ref="E20:G20" si="4">SUM(E21:E24)</f>
        <v>368805.19999999995</v>
      </c>
      <c r="F20" s="34">
        <f t="shared" si="4"/>
        <v>385110.5</v>
      </c>
      <c r="G20" s="34">
        <f t="shared" si="4"/>
        <v>165889.5</v>
      </c>
      <c r="H20" s="35">
        <f t="shared" si="0"/>
        <v>44.980249736175097</v>
      </c>
      <c r="I20" s="35">
        <f t="shared" si="1"/>
        <v>43.075818498846438</v>
      </c>
      <c r="J20" s="35">
        <f t="shared" si="2"/>
        <v>50.249141257792296</v>
      </c>
    </row>
    <row r="21" spans="1:10" ht="15" x14ac:dyDescent="0.2">
      <c r="A21" s="12" t="s">
        <v>8</v>
      </c>
      <c r="B21" s="12" t="s">
        <v>10</v>
      </c>
      <c r="C21" s="13" t="s">
        <v>25</v>
      </c>
      <c r="D21" s="39">
        <v>65463</v>
      </c>
      <c r="E21" s="37">
        <v>83205</v>
      </c>
      <c r="F21" s="37">
        <v>86486.9</v>
      </c>
      <c r="G21" s="39">
        <v>40951.4</v>
      </c>
      <c r="H21" s="38">
        <f t="shared" si="0"/>
        <v>49.217474911363503</v>
      </c>
      <c r="I21" s="38">
        <f t="shared" si="1"/>
        <v>47.349829858625995</v>
      </c>
      <c r="J21" s="38">
        <f t="shared" si="2"/>
        <v>62.556558666727767</v>
      </c>
    </row>
    <row r="22" spans="1:10" ht="31.5" customHeight="1" x14ac:dyDescent="0.2">
      <c r="A22" s="12" t="s">
        <v>8</v>
      </c>
      <c r="B22" s="12" t="s">
        <v>26</v>
      </c>
      <c r="C22" s="14" t="s">
        <v>27</v>
      </c>
      <c r="D22" s="39">
        <v>16986.2</v>
      </c>
      <c r="E22" s="37">
        <v>17368</v>
      </c>
      <c r="F22" s="37">
        <v>22486.6</v>
      </c>
      <c r="G22" s="39">
        <v>6277.2</v>
      </c>
      <c r="H22" s="38">
        <f t="shared" si="0"/>
        <v>36.142330723169046</v>
      </c>
      <c r="I22" s="38">
        <f t="shared" si="1"/>
        <v>27.915291773767485</v>
      </c>
      <c r="J22" s="38">
        <f t="shared" si="2"/>
        <v>36.954704407106945</v>
      </c>
    </row>
    <row r="23" spans="1:10" ht="15" x14ac:dyDescent="0.2">
      <c r="A23" s="12" t="s">
        <v>8</v>
      </c>
      <c r="B23" s="12" t="s">
        <v>18</v>
      </c>
      <c r="C23" s="14" t="s">
        <v>28</v>
      </c>
      <c r="D23" s="39">
        <v>192263.3</v>
      </c>
      <c r="E23" s="37">
        <v>202513.3</v>
      </c>
      <c r="F23" s="37">
        <v>214059.3</v>
      </c>
      <c r="G23" s="39">
        <v>89688.7</v>
      </c>
      <c r="H23" s="38">
        <f t="shared" si="0"/>
        <v>44.28780726994227</v>
      </c>
      <c r="I23" s="38">
        <f t="shared" si="1"/>
        <v>41.898997147052242</v>
      </c>
      <c r="J23" s="38">
        <f t="shared" si="2"/>
        <v>46.648892430328623</v>
      </c>
    </row>
    <row r="24" spans="1:10" ht="30.75" customHeight="1" x14ac:dyDescent="0.2">
      <c r="A24" s="15" t="s">
        <v>8</v>
      </c>
      <c r="B24" s="15" t="s">
        <v>29</v>
      </c>
      <c r="C24" s="14" t="s">
        <v>30</v>
      </c>
      <c r="D24" s="39">
        <v>55421.5</v>
      </c>
      <c r="E24" s="37">
        <v>65718.899999999994</v>
      </c>
      <c r="F24" s="37">
        <v>62077.7</v>
      </c>
      <c r="G24" s="39">
        <v>28972.2</v>
      </c>
      <c r="H24" s="38">
        <f t="shared" si="0"/>
        <v>44.085034898636472</v>
      </c>
      <c r="I24" s="38">
        <f t="shared" si="1"/>
        <v>46.670865705398242</v>
      </c>
      <c r="J24" s="38">
        <f t="shared" si="2"/>
        <v>52.27610223469231</v>
      </c>
    </row>
    <row r="25" spans="1:10" ht="14.25" x14ac:dyDescent="0.2">
      <c r="A25" s="16" t="s">
        <v>10</v>
      </c>
      <c r="B25" s="16" t="s">
        <v>4</v>
      </c>
      <c r="C25" s="17" t="s">
        <v>31</v>
      </c>
      <c r="D25" s="40">
        <f>SUM(D26:D36)</f>
        <v>18239835.699999999</v>
      </c>
      <c r="E25" s="40">
        <f t="shared" ref="E25:G25" si="5">SUM(E26:E36)</f>
        <v>11177581.199999999</v>
      </c>
      <c r="F25" s="40">
        <f t="shared" si="5"/>
        <v>15065704.300000001</v>
      </c>
      <c r="G25" s="40">
        <f t="shared" si="5"/>
        <v>4633058.9000000004</v>
      </c>
      <c r="H25" s="35">
        <f t="shared" si="0"/>
        <v>41.449566029544933</v>
      </c>
      <c r="I25" s="35">
        <f t="shared" si="1"/>
        <v>30.752355201873971</v>
      </c>
      <c r="J25" s="35">
        <f t="shared" si="2"/>
        <v>25.400771016813493</v>
      </c>
    </row>
    <row r="26" spans="1:10" ht="15" x14ac:dyDescent="0.2">
      <c r="A26" s="15" t="s">
        <v>10</v>
      </c>
      <c r="B26" s="15" t="s">
        <v>3</v>
      </c>
      <c r="C26" s="14" t="s">
        <v>32</v>
      </c>
      <c r="D26" s="39">
        <v>243302.9</v>
      </c>
      <c r="E26" s="37">
        <v>306143.2</v>
      </c>
      <c r="F26" s="37">
        <v>318739.8</v>
      </c>
      <c r="G26" s="39">
        <v>132284.4</v>
      </c>
      <c r="H26" s="38">
        <f t="shared" si="0"/>
        <v>43.209974939832072</v>
      </c>
      <c r="I26" s="38">
        <f t="shared" si="1"/>
        <v>41.502316309416024</v>
      </c>
      <c r="J26" s="38">
        <f t="shared" si="2"/>
        <v>54.370252060291925</v>
      </c>
    </row>
    <row r="27" spans="1:10" ht="15" x14ac:dyDescent="0.2">
      <c r="A27" s="15" t="s">
        <v>10</v>
      </c>
      <c r="B27" s="15" t="s">
        <v>6</v>
      </c>
      <c r="C27" s="14" t="s">
        <v>101</v>
      </c>
      <c r="D27" s="39">
        <v>0</v>
      </c>
      <c r="E27" s="37">
        <v>0</v>
      </c>
      <c r="F27" s="37">
        <v>0</v>
      </c>
      <c r="G27" s="39">
        <v>0</v>
      </c>
      <c r="H27" s="38">
        <v>0</v>
      </c>
      <c r="I27" s="38">
        <v>0</v>
      </c>
      <c r="J27" s="38">
        <v>0</v>
      </c>
    </row>
    <row r="28" spans="1:10" ht="17.25" customHeight="1" x14ac:dyDescent="0.2">
      <c r="A28" s="12" t="s">
        <v>10</v>
      </c>
      <c r="B28" s="12" t="s">
        <v>10</v>
      </c>
      <c r="C28" s="13" t="s">
        <v>33</v>
      </c>
      <c r="D28" s="39">
        <v>4023.6</v>
      </c>
      <c r="E28" s="37">
        <v>9724.7000000000007</v>
      </c>
      <c r="F28" s="37">
        <v>7764.7</v>
      </c>
      <c r="G28" s="39">
        <v>49.8</v>
      </c>
      <c r="H28" s="38">
        <f t="shared" si="0"/>
        <v>0.51209805958024401</v>
      </c>
      <c r="I28" s="38">
        <f t="shared" si="1"/>
        <v>0.64136412224554706</v>
      </c>
      <c r="J28" s="38">
        <f t="shared" si="2"/>
        <v>1.2376975842529079</v>
      </c>
    </row>
    <row r="29" spans="1:10" ht="15" x14ac:dyDescent="0.2">
      <c r="A29" s="12" t="s">
        <v>10</v>
      </c>
      <c r="B29" s="12" t="s">
        <v>12</v>
      </c>
      <c r="C29" s="13" t="s">
        <v>34</v>
      </c>
      <c r="D29" s="39">
        <v>3816135.4</v>
      </c>
      <c r="E29" s="37">
        <v>2535919.2000000002</v>
      </c>
      <c r="F29" s="37">
        <v>2131937</v>
      </c>
      <c r="G29" s="39">
        <v>1164322.5</v>
      </c>
      <c r="H29" s="38">
        <f t="shared" si="0"/>
        <v>45.913233355384506</v>
      </c>
      <c r="I29" s="38">
        <f t="shared" si="1"/>
        <v>54.613363340473938</v>
      </c>
      <c r="J29" s="38">
        <f t="shared" si="2"/>
        <v>30.510513332414778</v>
      </c>
    </row>
    <row r="30" spans="1:10" ht="15" x14ac:dyDescent="0.2">
      <c r="A30" s="12" t="s">
        <v>10</v>
      </c>
      <c r="B30" s="12" t="s">
        <v>14</v>
      </c>
      <c r="C30" s="13" t="s">
        <v>35</v>
      </c>
      <c r="D30" s="39">
        <v>27045.1</v>
      </c>
      <c r="E30" s="37">
        <v>35285.599999999999</v>
      </c>
      <c r="F30" s="37">
        <v>39480.5</v>
      </c>
      <c r="G30" s="39">
        <v>0</v>
      </c>
      <c r="H30" s="38">
        <f t="shared" si="0"/>
        <v>0</v>
      </c>
      <c r="I30" s="38">
        <f t="shared" si="1"/>
        <v>0</v>
      </c>
      <c r="J30" s="38">
        <v>0</v>
      </c>
    </row>
    <row r="31" spans="1:10" ht="15" x14ac:dyDescent="0.2">
      <c r="A31" s="12" t="s">
        <v>10</v>
      </c>
      <c r="B31" s="12" t="s">
        <v>16</v>
      </c>
      <c r="C31" s="14" t="s">
        <v>36</v>
      </c>
      <c r="D31" s="39">
        <v>293093.8</v>
      </c>
      <c r="E31" s="37">
        <v>309149.90000000002</v>
      </c>
      <c r="F31" s="37">
        <v>355188.3</v>
      </c>
      <c r="G31" s="39">
        <v>137056.1</v>
      </c>
      <c r="H31" s="38">
        <f t="shared" si="0"/>
        <v>44.333218286662877</v>
      </c>
      <c r="I31" s="38">
        <f t="shared" si="1"/>
        <v>38.586884759436053</v>
      </c>
      <c r="J31" s="38">
        <f t="shared" si="2"/>
        <v>46.761855760851986</v>
      </c>
    </row>
    <row r="32" spans="1:10" ht="15" x14ac:dyDescent="0.2">
      <c r="A32" s="12" t="s">
        <v>10</v>
      </c>
      <c r="B32" s="12" t="s">
        <v>37</v>
      </c>
      <c r="C32" s="13" t="s">
        <v>38</v>
      </c>
      <c r="D32" s="39">
        <v>917976.1</v>
      </c>
      <c r="E32" s="37">
        <v>844060.9</v>
      </c>
      <c r="F32" s="37">
        <v>802402.2</v>
      </c>
      <c r="G32" s="39">
        <v>540685.30000000005</v>
      </c>
      <c r="H32" s="38">
        <f t="shared" si="0"/>
        <v>64.057617169566797</v>
      </c>
      <c r="I32" s="38">
        <f t="shared" si="1"/>
        <v>67.38332721420754</v>
      </c>
      <c r="J32" s="38">
        <f t="shared" si="2"/>
        <v>58.899714273606904</v>
      </c>
    </row>
    <row r="33" spans="1:10" ht="15" x14ac:dyDescent="0.2">
      <c r="A33" s="12" t="s">
        <v>10</v>
      </c>
      <c r="B33" s="15" t="s">
        <v>26</v>
      </c>
      <c r="C33" s="14" t="s">
        <v>39</v>
      </c>
      <c r="D33" s="39">
        <v>8823601.5</v>
      </c>
      <c r="E33" s="37">
        <v>4318158.8</v>
      </c>
      <c r="F33" s="37">
        <v>8252673</v>
      </c>
      <c r="G33" s="39">
        <v>1272049.5</v>
      </c>
      <c r="H33" s="38">
        <f t="shared" si="0"/>
        <v>29.458145448472163</v>
      </c>
      <c r="I33" s="38">
        <f t="shared" si="1"/>
        <v>15.413787750950512</v>
      </c>
      <c r="J33" s="38">
        <f t="shared" si="2"/>
        <v>14.416443217658911</v>
      </c>
    </row>
    <row r="34" spans="1:10" ht="15" x14ac:dyDescent="0.2">
      <c r="A34" s="12" t="s">
        <v>10</v>
      </c>
      <c r="B34" s="15" t="s">
        <v>18</v>
      </c>
      <c r="C34" s="13" t="s">
        <v>40</v>
      </c>
      <c r="D34" s="39">
        <v>426611.5</v>
      </c>
      <c r="E34" s="37">
        <v>124488.4</v>
      </c>
      <c r="F34" s="37">
        <v>345287.9</v>
      </c>
      <c r="G34" s="39">
        <v>72663.5</v>
      </c>
      <c r="H34" s="38">
        <f t="shared" si="0"/>
        <v>58.369695489700248</v>
      </c>
      <c r="I34" s="38">
        <f t="shared" si="1"/>
        <v>21.044322723153634</v>
      </c>
      <c r="J34" s="38">
        <f t="shared" si="2"/>
        <v>17.032710088687246</v>
      </c>
    </row>
    <row r="35" spans="1:10" ht="30" x14ac:dyDescent="0.2">
      <c r="A35" s="12" t="s">
        <v>10</v>
      </c>
      <c r="B35" s="15" t="s">
        <v>75</v>
      </c>
      <c r="C35" s="10" t="s">
        <v>99</v>
      </c>
      <c r="D35" s="39">
        <v>2996</v>
      </c>
      <c r="E35" s="37">
        <v>0</v>
      </c>
      <c r="F35" s="37">
        <v>0</v>
      </c>
      <c r="G35" s="39">
        <v>0</v>
      </c>
      <c r="H35" s="38" t="e">
        <f t="shared" ref="H35" si="6">G35/E35*100</f>
        <v>#DIV/0!</v>
      </c>
      <c r="I35" s="38" t="e">
        <f t="shared" ref="I35" si="7">G35/F35*100</f>
        <v>#DIV/0!</v>
      </c>
      <c r="J35" s="38">
        <f t="shared" ref="J35" si="8">G35/D35*100</f>
        <v>0</v>
      </c>
    </row>
    <row r="36" spans="1:10" ht="16.5" customHeight="1" x14ac:dyDescent="0.2">
      <c r="A36" s="12" t="s">
        <v>10</v>
      </c>
      <c r="B36" s="15" t="s">
        <v>41</v>
      </c>
      <c r="C36" s="13" t="s">
        <v>42</v>
      </c>
      <c r="D36" s="39">
        <v>3685049.8</v>
      </c>
      <c r="E36" s="37">
        <v>2694650.5</v>
      </c>
      <c r="F36" s="37">
        <v>2812230.9</v>
      </c>
      <c r="G36" s="39">
        <v>1313947.8</v>
      </c>
      <c r="H36" s="38">
        <f t="shared" si="0"/>
        <v>48.76134400361012</v>
      </c>
      <c r="I36" s="38">
        <f t="shared" si="1"/>
        <v>46.722614419747686</v>
      </c>
      <c r="J36" s="38">
        <f t="shared" si="2"/>
        <v>35.656174850065803</v>
      </c>
    </row>
    <row r="37" spans="1:10" ht="14.25" x14ac:dyDescent="0.2">
      <c r="A37" s="5" t="s">
        <v>12</v>
      </c>
      <c r="B37" s="5" t="s">
        <v>4</v>
      </c>
      <c r="C37" s="6" t="s">
        <v>43</v>
      </c>
      <c r="D37" s="34">
        <f>SUM(D39:D42)+D38</f>
        <v>3529648.5</v>
      </c>
      <c r="E37" s="34">
        <f t="shared" ref="E37:G37" si="9">SUM(E39:E42)+E38</f>
        <v>1525762.9000000001</v>
      </c>
      <c r="F37" s="34">
        <f t="shared" si="9"/>
        <v>2176394.2999999998</v>
      </c>
      <c r="G37" s="34">
        <f t="shared" si="9"/>
        <v>626438.00000000012</v>
      </c>
      <c r="H37" s="35">
        <f t="shared" si="0"/>
        <v>41.057362189105532</v>
      </c>
      <c r="I37" s="35">
        <f t="shared" si="1"/>
        <v>28.783295379885903</v>
      </c>
      <c r="J37" s="35">
        <f t="shared" si="2"/>
        <v>17.747886227197981</v>
      </c>
    </row>
    <row r="38" spans="1:10" ht="15" x14ac:dyDescent="0.2">
      <c r="A38" s="12" t="s">
        <v>12</v>
      </c>
      <c r="B38" s="15" t="s">
        <v>3</v>
      </c>
      <c r="C38" s="8" t="s">
        <v>44</v>
      </c>
      <c r="D38" s="36">
        <v>1901560.5</v>
      </c>
      <c r="E38" s="37">
        <v>223466.6</v>
      </c>
      <c r="F38" s="37">
        <v>234166.5</v>
      </c>
      <c r="G38" s="36">
        <v>83750.3</v>
      </c>
      <c r="H38" s="38">
        <f t="shared" si="0"/>
        <v>37.477770727258566</v>
      </c>
      <c r="I38" s="38">
        <f t="shared" si="1"/>
        <v>35.765278124753117</v>
      </c>
      <c r="J38" s="38">
        <f t="shared" si="2"/>
        <v>4.4042932107603203</v>
      </c>
    </row>
    <row r="39" spans="1:10" ht="15" x14ac:dyDescent="0.2">
      <c r="A39" s="11" t="s">
        <v>12</v>
      </c>
      <c r="B39" s="11" t="s">
        <v>6</v>
      </c>
      <c r="C39" s="8" t="s">
        <v>45</v>
      </c>
      <c r="D39" s="36">
        <v>932779.6</v>
      </c>
      <c r="E39" s="37">
        <v>772659.8</v>
      </c>
      <c r="F39" s="37">
        <v>1424271.1</v>
      </c>
      <c r="G39" s="36">
        <v>464167.4</v>
      </c>
      <c r="H39" s="38">
        <f t="shared" si="0"/>
        <v>60.073967870465118</v>
      </c>
      <c r="I39" s="38">
        <f t="shared" si="1"/>
        <v>32.589820856436667</v>
      </c>
      <c r="J39" s="38">
        <f t="shared" si="2"/>
        <v>49.761744360618529</v>
      </c>
    </row>
    <row r="40" spans="1:10" ht="15" x14ac:dyDescent="0.2">
      <c r="A40" s="11" t="s">
        <v>12</v>
      </c>
      <c r="B40" s="11" t="s">
        <v>8</v>
      </c>
      <c r="C40" s="8" t="s">
        <v>46</v>
      </c>
      <c r="D40" s="36">
        <v>557120.9</v>
      </c>
      <c r="E40" s="37">
        <v>371523.2</v>
      </c>
      <c r="F40" s="37">
        <v>361300.7</v>
      </c>
      <c r="G40" s="36">
        <v>4163.2</v>
      </c>
      <c r="H40" s="38">
        <f t="shared" si="0"/>
        <v>1.1205760501632198</v>
      </c>
      <c r="I40" s="38">
        <f t="shared" si="1"/>
        <v>1.152281188494791</v>
      </c>
      <c r="J40" s="38">
        <v>0</v>
      </c>
    </row>
    <row r="41" spans="1:10" ht="30" x14ac:dyDescent="0.2">
      <c r="A41" s="11" t="s">
        <v>12</v>
      </c>
      <c r="B41" s="11" t="s">
        <v>10</v>
      </c>
      <c r="C41" s="8" t="s">
        <v>102</v>
      </c>
      <c r="D41" s="36">
        <v>0</v>
      </c>
      <c r="E41" s="37">
        <v>0</v>
      </c>
      <c r="F41" s="37">
        <v>0</v>
      </c>
      <c r="G41" s="36">
        <v>0</v>
      </c>
      <c r="H41" s="38">
        <v>0</v>
      </c>
      <c r="I41" s="38">
        <v>0</v>
      </c>
      <c r="J41" s="38">
        <v>0</v>
      </c>
    </row>
    <row r="42" spans="1:10" ht="29.25" customHeight="1" x14ac:dyDescent="0.2">
      <c r="A42" s="12" t="s">
        <v>12</v>
      </c>
      <c r="B42" s="15" t="s">
        <v>12</v>
      </c>
      <c r="C42" s="10" t="s">
        <v>47</v>
      </c>
      <c r="D42" s="36">
        <v>138187.5</v>
      </c>
      <c r="E42" s="37">
        <v>158113.29999999999</v>
      </c>
      <c r="F42" s="37">
        <v>156656</v>
      </c>
      <c r="G42" s="36">
        <v>74357.100000000006</v>
      </c>
      <c r="H42" s="38">
        <f t="shared" si="0"/>
        <v>47.027732644881873</v>
      </c>
      <c r="I42" s="38">
        <f t="shared" si="1"/>
        <v>47.46521039730365</v>
      </c>
      <c r="J42" s="38">
        <f t="shared" si="2"/>
        <v>53.808846675712353</v>
      </c>
    </row>
    <row r="43" spans="1:10" ht="14.25" x14ac:dyDescent="0.2">
      <c r="A43" s="5" t="s">
        <v>14</v>
      </c>
      <c r="B43" s="5" t="s">
        <v>4</v>
      </c>
      <c r="C43" s="6" t="s">
        <v>48</v>
      </c>
      <c r="D43" s="40">
        <f>SUM(D44:D46)</f>
        <v>25951.4</v>
      </c>
      <c r="E43" s="40">
        <f t="shared" ref="E43:G43" si="10">SUM(E44:E46)</f>
        <v>38535.199999999997</v>
      </c>
      <c r="F43" s="40">
        <f t="shared" si="10"/>
        <v>46153.599999999999</v>
      </c>
      <c r="G43" s="40">
        <f t="shared" si="10"/>
        <v>14861.4</v>
      </c>
      <c r="H43" s="35">
        <f t="shared" si="0"/>
        <v>38.565778820403168</v>
      </c>
      <c r="I43" s="35">
        <f t="shared" si="1"/>
        <v>32.199871732649243</v>
      </c>
      <c r="J43" s="35">
        <f t="shared" si="2"/>
        <v>57.266274651849223</v>
      </c>
    </row>
    <row r="44" spans="1:10" ht="15" x14ac:dyDescent="0.2">
      <c r="A44" s="11" t="s">
        <v>14</v>
      </c>
      <c r="B44" s="11" t="s">
        <v>3</v>
      </c>
      <c r="C44" s="8" t="s">
        <v>49</v>
      </c>
      <c r="D44" s="39">
        <v>250</v>
      </c>
      <c r="E44" s="37">
        <v>0</v>
      </c>
      <c r="F44" s="37">
        <v>0</v>
      </c>
      <c r="G44" s="39">
        <v>0</v>
      </c>
      <c r="H44" s="38">
        <v>0</v>
      </c>
      <c r="I44" s="38">
        <v>0</v>
      </c>
      <c r="J44" s="38">
        <f t="shared" si="2"/>
        <v>0</v>
      </c>
    </row>
    <row r="45" spans="1:10" ht="30" x14ac:dyDescent="0.2">
      <c r="A45" s="12" t="s">
        <v>14</v>
      </c>
      <c r="B45" s="15" t="s">
        <v>8</v>
      </c>
      <c r="C45" s="14" t="s">
        <v>50</v>
      </c>
      <c r="D45" s="39">
        <v>14382.4</v>
      </c>
      <c r="E45" s="37">
        <v>19474.8</v>
      </c>
      <c r="F45" s="37">
        <v>26906.3</v>
      </c>
      <c r="G45" s="39">
        <v>9096.4</v>
      </c>
      <c r="H45" s="38">
        <f t="shared" si="0"/>
        <v>46.708566968595314</v>
      </c>
      <c r="I45" s="38">
        <f t="shared" si="1"/>
        <v>33.807695595455343</v>
      </c>
      <c r="J45" s="38">
        <f t="shared" si="2"/>
        <v>63.246746022916902</v>
      </c>
    </row>
    <row r="46" spans="1:10" ht="17.25" customHeight="1" x14ac:dyDescent="0.2">
      <c r="A46" s="12" t="s">
        <v>14</v>
      </c>
      <c r="B46" s="15" t="s">
        <v>12</v>
      </c>
      <c r="C46" s="13" t="s">
        <v>51</v>
      </c>
      <c r="D46" s="39">
        <v>11319</v>
      </c>
      <c r="E46" s="37">
        <v>19060.400000000001</v>
      </c>
      <c r="F46" s="37">
        <v>19247.3</v>
      </c>
      <c r="G46" s="39">
        <v>5765</v>
      </c>
      <c r="H46" s="38">
        <f t="shared" si="0"/>
        <v>30.245954964219006</v>
      </c>
      <c r="I46" s="38">
        <f t="shared" si="1"/>
        <v>29.952253043283996</v>
      </c>
      <c r="J46" s="38">
        <f t="shared" si="2"/>
        <v>50.932061136142771</v>
      </c>
    </row>
    <row r="47" spans="1:10" ht="14.25" x14ac:dyDescent="0.2">
      <c r="A47" s="5" t="s">
        <v>16</v>
      </c>
      <c r="B47" s="5" t="s">
        <v>4</v>
      </c>
      <c r="C47" s="6" t="s">
        <v>52</v>
      </c>
      <c r="D47" s="34">
        <f>SUM(D48:D55)</f>
        <v>10406260.299999999</v>
      </c>
      <c r="E47" s="34">
        <f t="shared" ref="E47:G47" si="11">SUM(E48:E55)</f>
        <v>11966132.699999999</v>
      </c>
      <c r="F47" s="34">
        <f t="shared" si="11"/>
        <v>12688880</v>
      </c>
      <c r="G47" s="34">
        <f t="shared" si="11"/>
        <v>7443347.2000000002</v>
      </c>
      <c r="H47" s="35">
        <f t="shared" si="0"/>
        <v>62.20344857114948</v>
      </c>
      <c r="I47" s="35">
        <f t="shared" si="1"/>
        <v>58.660395558946099</v>
      </c>
      <c r="J47" s="35">
        <f t="shared" si="2"/>
        <v>71.527589983502537</v>
      </c>
    </row>
    <row r="48" spans="1:10" ht="15" x14ac:dyDescent="0.2">
      <c r="A48" s="7" t="s">
        <v>16</v>
      </c>
      <c r="B48" s="18" t="s">
        <v>3</v>
      </c>
      <c r="C48" s="10" t="s">
        <v>53</v>
      </c>
      <c r="D48" s="36">
        <v>2344210.7000000002</v>
      </c>
      <c r="E48" s="37">
        <v>3275589.9</v>
      </c>
      <c r="F48" s="37">
        <v>3530613.6</v>
      </c>
      <c r="G48" s="36">
        <v>2158518.6</v>
      </c>
      <c r="H48" s="38">
        <f t="shared" si="0"/>
        <v>65.897095359831226</v>
      </c>
      <c r="I48" s="38">
        <f t="shared" si="1"/>
        <v>61.137208557741914</v>
      </c>
      <c r="J48" s="38">
        <f t="shared" si="2"/>
        <v>92.078694120797238</v>
      </c>
    </row>
    <row r="49" spans="1:10" ht="15" x14ac:dyDescent="0.2">
      <c r="A49" s="7" t="s">
        <v>16</v>
      </c>
      <c r="B49" s="18" t="s">
        <v>6</v>
      </c>
      <c r="C49" s="10" t="s">
        <v>54</v>
      </c>
      <c r="D49" s="36">
        <v>5444102.0999999996</v>
      </c>
      <c r="E49" s="37">
        <v>6672640.2999999998</v>
      </c>
      <c r="F49" s="37">
        <v>6631968.9000000004</v>
      </c>
      <c r="G49" s="36">
        <v>4006637.6</v>
      </c>
      <c r="H49" s="38">
        <f t="shared" si="0"/>
        <v>60.045760296714931</v>
      </c>
      <c r="I49" s="38">
        <f t="shared" si="1"/>
        <v>60.413998624149158</v>
      </c>
      <c r="J49" s="38">
        <f t="shared" si="2"/>
        <v>73.595930539216013</v>
      </c>
    </row>
    <row r="50" spans="1:10" ht="15" x14ac:dyDescent="0.2">
      <c r="A50" s="7" t="s">
        <v>16</v>
      </c>
      <c r="B50" s="18" t="s">
        <v>8</v>
      </c>
      <c r="C50" s="10" t="s">
        <v>55</v>
      </c>
      <c r="D50" s="36">
        <v>84700</v>
      </c>
      <c r="E50" s="37">
        <v>70517.7</v>
      </c>
      <c r="F50" s="37">
        <v>157266.6</v>
      </c>
      <c r="G50" s="36">
        <v>42054.1</v>
      </c>
      <c r="H50" s="38">
        <f t="shared" si="0"/>
        <v>59.636233172664454</v>
      </c>
      <c r="I50" s="38">
        <f t="shared" si="1"/>
        <v>26.740642959153437</v>
      </c>
      <c r="J50" s="38">
        <f t="shared" si="2"/>
        <v>49.650649350649353</v>
      </c>
    </row>
    <row r="51" spans="1:10" ht="15" x14ac:dyDescent="0.2">
      <c r="A51" s="7" t="s">
        <v>16</v>
      </c>
      <c r="B51" s="18" t="s">
        <v>10</v>
      </c>
      <c r="C51" s="10" t="s">
        <v>56</v>
      </c>
      <c r="D51" s="36">
        <v>1249317.3999999999</v>
      </c>
      <c r="E51" s="37">
        <v>1310517.8</v>
      </c>
      <c r="F51" s="37">
        <v>1359831</v>
      </c>
      <c r="G51" s="36">
        <v>884302.6</v>
      </c>
      <c r="H51" s="38">
        <f t="shared" si="0"/>
        <v>67.477343688120826</v>
      </c>
      <c r="I51" s="38">
        <f t="shared" si="1"/>
        <v>65.030330974952037</v>
      </c>
      <c r="J51" s="38">
        <f t="shared" si="2"/>
        <v>70.782861104792104</v>
      </c>
    </row>
    <row r="52" spans="1:10" ht="31.5" customHeight="1" x14ac:dyDescent="0.2">
      <c r="A52" s="7" t="s">
        <v>16</v>
      </c>
      <c r="B52" s="18" t="s">
        <v>12</v>
      </c>
      <c r="C52" s="8" t="s">
        <v>57</v>
      </c>
      <c r="D52" s="36">
        <v>172340.4</v>
      </c>
      <c r="E52" s="37">
        <v>175282.8</v>
      </c>
      <c r="F52" s="37">
        <v>264176.7</v>
      </c>
      <c r="G52" s="36">
        <v>108756.9</v>
      </c>
      <c r="H52" s="38">
        <f t="shared" si="0"/>
        <v>62.04653280299037</v>
      </c>
      <c r="I52" s="38">
        <f t="shared" si="1"/>
        <v>41.16824080246289</v>
      </c>
      <c r="J52" s="38">
        <f t="shared" si="2"/>
        <v>63.10586490457257</v>
      </c>
    </row>
    <row r="53" spans="1:10" ht="16.5" customHeight="1" x14ac:dyDescent="0.2">
      <c r="A53" s="7" t="s">
        <v>16</v>
      </c>
      <c r="B53" s="18" t="s">
        <v>14</v>
      </c>
      <c r="C53" s="8" t="s">
        <v>103</v>
      </c>
      <c r="D53" s="36">
        <v>0</v>
      </c>
      <c r="E53" s="37">
        <v>0</v>
      </c>
      <c r="F53" s="37">
        <v>0</v>
      </c>
      <c r="G53" s="36">
        <v>0</v>
      </c>
      <c r="H53" s="38">
        <v>0</v>
      </c>
      <c r="I53" s="38">
        <v>0</v>
      </c>
      <c r="J53" s="38">
        <v>0</v>
      </c>
    </row>
    <row r="54" spans="1:10" ht="18" customHeight="1" x14ac:dyDescent="0.2">
      <c r="A54" s="7" t="s">
        <v>16</v>
      </c>
      <c r="B54" s="7" t="s">
        <v>16</v>
      </c>
      <c r="C54" s="10" t="s">
        <v>92</v>
      </c>
      <c r="D54" s="36">
        <v>192820</v>
      </c>
      <c r="E54" s="37">
        <v>188232.2</v>
      </c>
      <c r="F54" s="37">
        <v>289921.90000000002</v>
      </c>
      <c r="G54" s="36">
        <v>106650.2</v>
      </c>
      <c r="H54" s="38">
        <f t="shared" si="0"/>
        <v>56.658850079848179</v>
      </c>
      <c r="I54" s="38">
        <f t="shared" si="1"/>
        <v>36.785837841156528</v>
      </c>
      <c r="J54" s="38">
        <f t="shared" si="2"/>
        <v>55.310756145628048</v>
      </c>
    </row>
    <row r="55" spans="1:10" ht="15" x14ac:dyDescent="0.2">
      <c r="A55" s="7" t="s">
        <v>16</v>
      </c>
      <c r="B55" s="7" t="s">
        <v>26</v>
      </c>
      <c r="C55" s="10" t="s">
        <v>58</v>
      </c>
      <c r="D55" s="36">
        <v>918769.7</v>
      </c>
      <c r="E55" s="37">
        <v>273352</v>
      </c>
      <c r="F55" s="37">
        <v>455101.3</v>
      </c>
      <c r="G55" s="36">
        <v>136427.20000000001</v>
      </c>
      <c r="H55" s="38">
        <f t="shared" si="0"/>
        <v>49.908981825631429</v>
      </c>
      <c r="I55" s="38">
        <f t="shared" si="1"/>
        <v>29.977325927216647</v>
      </c>
      <c r="J55" s="38">
        <f t="shared" si="2"/>
        <v>14.848900654864872</v>
      </c>
    </row>
    <row r="56" spans="1:10" ht="14.25" x14ac:dyDescent="0.2">
      <c r="A56" s="5" t="s">
        <v>37</v>
      </c>
      <c r="B56" s="5" t="s">
        <v>4</v>
      </c>
      <c r="C56" s="6" t="s">
        <v>59</v>
      </c>
      <c r="D56" s="34">
        <f>SUM(D57:D58)</f>
        <v>587334.40000000002</v>
      </c>
      <c r="E56" s="34">
        <f t="shared" ref="E56:G56" si="12">SUM(E57:E58)</f>
        <v>699991</v>
      </c>
      <c r="F56" s="34">
        <f t="shared" si="12"/>
        <v>777168.3</v>
      </c>
      <c r="G56" s="34">
        <f t="shared" si="12"/>
        <v>333891.5</v>
      </c>
      <c r="H56" s="35">
        <f t="shared" si="0"/>
        <v>47.699398992272755</v>
      </c>
      <c r="I56" s="35">
        <f t="shared" si="1"/>
        <v>42.962573228990422</v>
      </c>
      <c r="J56" s="35">
        <f t="shared" si="2"/>
        <v>56.848619798193326</v>
      </c>
    </row>
    <row r="57" spans="1:10" ht="15" x14ac:dyDescent="0.2">
      <c r="A57" s="12" t="s">
        <v>37</v>
      </c>
      <c r="B57" s="18" t="s">
        <v>3</v>
      </c>
      <c r="C57" s="13" t="s">
        <v>60</v>
      </c>
      <c r="D57" s="39">
        <v>549751</v>
      </c>
      <c r="E57" s="37">
        <v>655400.80000000005</v>
      </c>
      <c r="F57" s="37">
        <v>729148.3</v>
      </c>
      <c r="G57" s="39">
        <v>307474.8</v>
      </c>
      <c r="H57" s="38">
        <f t="shared" si="0"/>
        <v>46.914010480304562</v>
      </c>
      <c r="I57" s="38">
        <f t="shared" si="1"/>
        <v>42.169034749172418</v>
      </c>
      <c r="J57" s="38">
        <f t="shared" si="2"/>
        <v>55.929830050331873</v>
      </c>
    </row>
    <row r="58" spans="1:10" ht="17.25" customHeight="1" x14ac:dyDescent="0.2">
      <c r="A58" s="12" t="s">
        <v>37</v>
      </c>
      <c r="B58" s="7" t="s">
        <v>10</v>
      </c>
      <c r="C58" s="14" t="s">
        <v>61</v>
      </c>
      <c r="D58" s="39">
        <v>37583.4</v>
      </c>
      <c r="E58" s="37">
        <v>44590.2</v>
      </c>
      <c r="F58" s="37">
        <v>48020</v>
      </c>
      <c r="G58" s="39">
        <v>26416.7</v>
      </c>
      <c r="H58" s="38">
        <f t="shared" si="0"/>
        <v>59.243286641459335</v>
      </c>
      <c r="I58" s="38">
        <f t="shared" si="1"/>
        <v>55.011870054144104</v>
      </c>
      <c r="J58" s="38">
        <f t="shared" si="2"/>
        <v>70.288212349068999</v>
      </c>
    </row>
    <row r="59" spans="1:10" ht="14.25" x14ac:dyDescent="0.2">
      <c r="A59" s="5" t="s">
        <v>26</v>
      </c>
      <c r="B59" s="5" t="s">
        <v>4</v>
      </c>
      <c r="C59" s="6" t="s">
        <v>62</v>
      </c>
      <c r="D59" s="34">
        <f>SUM(D60:D66)</f>
        <v>4093333</v>
      </c>
      <c r="E59" s="34">
        <f t="shared" ref="E59:G59" si="13">SUM(E60:E66)</f>
        <v>3637560.1</v>
      </c>
      <c r="F59" s="34">
        <f t="shared" si="13"/>
        <v>4315446.4000000004</v>
      </c>
      <c r="G59" s="34">
        <f t="shared" si="13"/>
        <v>2350730.9</v>
      </c>
      <c r="H59" s="35">
        <f t="shared" si="0"/>
        <v>64.623836730560129</v>
      </c>
      <c r="I59" s="35">
        <f t="shared" si="1"/>
        <v>54.472485163991365</v>
      </c>
      <c r="J59" s="35">
        <f t="shared" si="2"/>
        <v>57.42828399253127</v>
      </c>
    </row>
    <row r="60" spans="1:10" ht="15" x14ac:dyDescent="0.2">
      <c r="A60" s="12" t="s">
        <v>26</v>
      </c>
      <c r="B60" s="19" t="s">
        <v>3</v>
      </c>
      <c r="C60" s="14" t="s">
        <v>63</v>
      </c>
      <c r="D60" s="39">
        <v>951123.9</v>
      </c>
      <c r="E60" s="37">
        <v>1213171.7</v>
      </c>
      <c r="F60" s="37">
        <v>1508105.7</v>
      </c>
      <c r="G60" s="39">
        <v>801056</v>
      </c>
      <c r="H60" s="38">
        <f t="shared" si="0"/>
        <v>66.029895026400638</v>
      </c>
      <c r="I60" s="38">
        <f t="shared" si="1"/>
        <v>53.116701302833079</v>
      </c>
      <c r="J60" s="38">
        <f t="shared" si="2"/>
        <v>84.222045098435643</v>
      </c>
    </row>
    <row r="61" spans="1:10" ht="15" x14ac:dyDescent="0.2">
      <c r="A61" s="12" t="s">
        <v>26</v>
      </c>
      <c r="B61" s="15" t="s">
        <v>6</v>
      </c>
      <c r="C61" s="14" t="s">
        <v>64</v>
      </c>
      <c r="D61" s="39">
        <v>231985.9</v>
      </c>
      <c r="E61" s="37">
        <v>231643.5</v>
      </c>
      <c r="F61" s="37">
        <v>314018.3</v>
      </c>
      <c r="G61" s="39">
        <v>152795</v>
      </c>
      <c r="H61" s="38">
        <f t="shared" si="0"/>
        <v>65.961272386231428</v>
      </c>
      <c r="I61" s="38">
        <f t="shared" si="1"/>
        <v>48.657992225293881</v>
      </c>
      <c r="J61" s="38">
        <f t="shared" si="2"/>
        <v>65.863916729421916</v>
      </c>
    </row>
    <row r="62" spans="1:10" ht="15" x14ac:dyDescent="0.2">
      <c r="A62" s="12" t="s">
        <v>26</v>
      </c>
      <c r="B62" s="15" t="s">
        <v>10</v>
      </c>
      <c r="C62" s="14" t="s">
        <v>65</v>
      </c>
      <c r="D62" s="39">
        <v>47737.3</v>
      </c>
      <c r="E62" s="37">
        <v>35270.800000000003</v>
      </c>
      <c r="F62" s="37">
        <v>35333</v>
      </c>
      <c r="G62" s="39">
        <v>26977.7</v>
      </c>
      <c r="H62" s="38">
        <f t="shared" si="0"/>
        <v>76.487349308776658</v>
      </c>
      <c r="I62" s="38">
        <f t="shared" si="1"/>
        <v>76.352701440579622</v>
      </c>
      <c r="J62" s="38">
        <f t="shared" si="2"/>
        <v>56.512831685076449</v>
      </c>
    </row>
    <row r="63" spans="1:10" ht="15" x14ac:dyDescent="0.2">
      <c r="A63" s="12" t="s">
        <v>26</v>
      </c>
      <c r="B63" s="15" t="s">
        <v>12</v>
      </c>
      <c r="C63" s="14" t="s">
        <v>66</v>
      </c>
      <c r="D63" s="39">
        <v>133062.5</v>
      </c>
      <c r="E63" s="37">
        <v>133326.20000000001</v>
      </c>
      <c r="F63" s="37">
        <v>131712.5</v>
      </c>
      <c r="G63" s="39">
        <v>77729.399999999994</v>
      </c>
      <c r="H63" s="38">
        <f t="shared" si="0"/>
        <v>58.300169059044649</v>
      </c>
      <c r="I63" s="38">
        <f t="shared" si="1"/>
        <v>59.014444338995922</v>
      </c>
      <c r="J63" s="38">
        <f t="shared" si="2"/>
        <v>58.415706904650065</v>
      </c>
    </row>
    <row r="64" spans="1:10" ht="30.75" customHeight="1" x14ac:dyDescent="0.2">
      <c r="A64" s="12" t="s">
        <v>26</v>
      </c>
      <c r="B64" s="15" t="s">
        <v>14</v>
      </c>
      <c r="C64" s="14" t="s">
        <v>67</v>
      </c>
      <c r="D64" s="39">
        <v>99511.3</v>
      </c>
      <c r="E64" s="37">
        <v>97664.8</v>
      </c>
      <c r="F64" s="37">
        <v>97664.8</v>
      </c>
      <c r="G64" s="39">
        <v>54950</v>
      </c>
      <c r="H64" s="38">
        <f t="shared" si="0"/>
        <v>56.263873985304834</v>
      </c>
      <c r="I64" s="38">
        <f t="shared" si="1"/>
        <v>56.263873985304834</v>
      </c>
      <c r="J64" s="38">
        <f t="shared" si="2"/>
        <v>55.219859453147535</v>
      </c>
    </row>
    <row r="65" spans="1:10" ht="30.75" customHeight="1" x14ac:dyDescent="0.2">
      <c r="A65" s="12" t="s">
        <v>26</v>
      </c>
      <c r="B65" s="15" t="s">
        <v>37</v>
      </c>
      <c r="C65" s="14" t="s">
        <v>104</v>
      </c>
      <c r="D65" s="39">
        <v>0</v>
      </c>
      <c r="E65" s="37">
        <v>0</v>
      </c>
      <c r="F65" s="37">
        <v>0</v>
      </c>
      <c r="G65" s="39">
        <v>0</v>
      </c>
      <c r="H65" s="38">
        <v>0</v>
      </c>
      <c r="I65" s="38">
        <v>0</v>
      </c>
      <c r="J65" s="38">
        <v>0</v>
      </c>
    </row>
    <row r="66" spans="1:10" ht="17.25" customHeight="1" x14ac:dyDescent="0.2">
      <c r="A66" s="12" t="s">
        <v>26</v>
      </c>
      <c r="B66" s="15" t="s">
        <v>26</v>
      </c>
      <c r="C66" s="14" t="s">
        <v>68</v>
      </c>
      <c r="D66" s="39">
        <v>2629912.1</v>
      </c>
      <c r="E66" s="37">
        <v>1926483.1</v>
      </c>
      <c r="F66" s="37">
        <v>2228612.1</v>
      </c>
      <c r="G66" s="39">
        <v>1237222.8</v>
      </c>
      <c r="H66" s="38">
        <f t="shared" si="0"/>
        <v>64.221835114982312</v>
      </c>
      <c r="I66" s="38">
        <f t="shared" si="1"/>
        <v>55.515394536357398</v>
      </c>
      <c r="J66" s="38">
        <f t="shared" si="2"/>
        <v>47.044264331115862</v>
      </c>
    </row>
    <row r="67" spans="1:10" ht="14.25" x14ac:dyDescent="0.2">
      <c r="A67" s="5" t="s">
        <v>18</v>
      </c>
      <c r="B67" s="5" t="s">
        <v>4</v>
      </c>
      <c r="C67" s="6" t="s">
        <v>69</v>
      </c>
      <c r="D67" s="34">
        <f>SUM(D68:D72)</f>
        <v>12080894.999999998</v>
      </c>
      <c r="E67" s="34">
        <f t="shared" ref="E67:G67" si="14">SUM(E68:E72)</f>
        <v>13505701.800000001</v>
      </c>
      <c r="F67" s="34">
        <f t="shared" si="14"/>
        <v>13669336.300000003</v>
      </c>
      <c r="G67" s="34">
        <f t="shared" si="14"/>
        <v>6865925.5</v>
      </c>
      <c r="H67" s="35">
        <f t="shared" si="0"/>
        <v>50.837236018345969</v>
      </c>
      <c r="I67" s="35">
        <f t="shared" si="1"/>
        <v>50.228667649357625</v>
      </c>
      <c r="J67" s="35">
        <f t="shared" si="2"/>
        <v>56.832920905280616</v>
      </c>
    </row>
    <row r="68" spans="1:10" ht="15" x14ac:dyDescent="0.2">
      <c r="A68" s="11" t="s">
        <v>18</v>
      </c>
      <c r="B68" s="11" t="s">
        <v>3</v>
      </c>
      <c r="C68" s="8" t="s">
        <v>70</v>
      </c>
      <c r="D68" s="36">
        <v>322768.2</v>
      </c>
      <c r="E68" s="37">
        <v>378144.2</v>
      </c>
      <c r="F68" s="37">
        <v>378884.2</v>
      </c>
      <c r="G68" s="36">
        <v>186384.6</v>
      </c>
      <c r="H68" s="38">
        <f t="shared" si="0"/>
        <v>49.289292285852859</v>
      </c>
      <c r="I68" s="38">
        <f t="shared" si="1"/>
        <v>49.193025204006922</v>
      </c>
      <c r="J68" s="38">
        <f t="shared" si="2"/>
        <v>57.745651523291329</v>
      </c>
    </row>
    <row r="69" spans="1:10" ht="15" x14ac:dyDescent="0.2">
      <c r="A69" s="12" t="s">
        <v>18</v>
      </c>
      <c r="B69" s="12" t="s">
        <v>6</v>
      </c>
      <c r="C69" s="13" t="s">
        <v>71</v>
      </c>
      <c r="D69" s="39">
        <v>1336737.8</v>
      </c>
      <c r="E69" s="37">
        <v>1585711.8</v>
      </c>
      <c r="F69" s="37">
        <v>1614687.6</v>
      </c>
      <c r="G69" s="39">
        <v>855136.7</v>
      </c>
      <c r="H69" s="38">
        <f t="shared" si="0"/>
        <v>53.927624174834285</v>
      </c>
      <c r="I69" s="38">
        <f t="shared" si="1"/>
        <v>52.959885243436553</v>
      </c>
      <c r="J69" s="38">
        <f t="shared" si="2"/>
        <v>63.971909824050755</v>
      </c>
    </row>
    <row r="70" spans="1:10" ht="15" x14ac:dyDescent="0.2">
      <c r="A70" s="12" t="s">
        <v>18</v>
      </c>
      <c r="B70" s="12" t="s">
        <v>8</v>
      </c>
      <c r="C70" s="13" t="s">
        <v>72</v>
      </c>
      <c r="D70" s="39">
        <v>8666496.1999999993</v>
      </c>
      <c r="E70" s="37">
        <v>9462816.4000000004</v>
      </c>
      <c r="F70" s="37">
        <v>9474113.3000000007</v>
      </c>
      <c r="G70" s="39">
        <v>4930505.2</v>
      </c>
      <c r="H70" s="38">
        <f t="shared" si="0"/>
        <v>52.103993056443528</v>
      </c>
      <c r="I70" s="38">
        <f t="shared" si="1"/>
        <v>52.041864434954554</v>
      </c>
      <c r="J70" s="38">
        <f t="shared" si="2"/>
        <v>56.891563628678455</v>
      </c>
    </row>
    <row r="71" spans="1:10" ht="15" x14ac:dyDescent="0.2">
      <c r="A71" s="12" t="s">
        <v>18</v>
      </c>
      <c r="B71" s="12" t="s">
        <v>10</v>
      </c>
      <c r="C71" s="14" t="s">
        <v>73</v>
      </c>
      <c r="D71" s="39">
        <v>1349945.6</v>
      </c>
      <c r="E71" s="37">
        <v>1588473.8</v>
      </c>
      <c r="F71" s="37">
        <v>1705065.4</v>
      </c>
      <c r="G71" s="39">
        <v>648272.30000000005</v>
      </c>
      <c r="H71" s="38">
        <f t="shared" si="0"/>
        <v>40.811016209395461</v>
      </c>
      <c r="I71" s="38">
        <f t="shared" si="1"/>
        <v>38.020377400186533</v>
      </c>
      <c r="J71" s="38">
        <f t="shared" si="2"/>
        <v>48.022105483361699</v>
      </c>
    </row>
    <row r="72" spans="1:10" ht="16.5" customHeight="1" x14ac:dyDescent="0.2">
      <c r="A72" s="12" t="s">
        <v>18</v>
      </c>
      <c r="B72" s="19" t="s">
        <v>14</v>
      </c>
      <c r="C72" s="13" t="s">
        <v>74</v>
      </c>
      <c r="D72" s="39">
        <v>404947.20000000001</v>
      </c>
      <c r="E72" s="37">
        <v>490555.6</v>
      </c>
      <c r="F72" s="37">
        <v>496585.8</v>
      </c>
      <c r="G72" s="39">
        <v>245626.7</v>
      </c>
      <c r="H72" s="38">
        <f t="shared" si="0"/>
        <v>50.071123436364815</v>
      </c>
      <c r="I72" s="38">
        <f t="shared" si="1"/>
        <v>49.463093789633135</v>
      </c>
      <c r="J72" s="38">
        <f t="shared" si="2"/>
        <v>60.656475708438037</v>
      </c>
    </row>
    <row r="73" spans="1:10" ht="14.25" x14ac:dyDescent="0.2">
      <c r="A73" s="16" t="s">
        <v>75</v>
      </c>
      <c r="B73" s="16" t="s">
        <v>4</v>
      </c>
      <c r="C73" s="17" t="s">
        <v>76</v>
      </c>
      <c r="D73" s="40">
        <f>SUM(D74:D77)</f>
        <v>1168833.9000000001</v>
      </c>
      <c r="E73" s="40">
        <f t="shared" ref="E73:G73" si="15">SUM(E74:E77)</f>
        <v>2153742.5</v>
      </c>
      <c r="F73" s="40">
        <f t="shared" si="15"/>
        <v>2252773.7999999998</v>
      </c>
      <c r="G73" s="40">
        <f t="shared" si="15"/>
        <v>1216752.8</v>
      </c>
      <c r="H73" s="35">
        <f t="shared" si="0"/>
        <v>56.494813098594655</v>
      </c>
      <c r="I73" s="35">
        <f t="shared" si="1"/>
        <v>54.011317070537665</v>
      </c>
      <c r="J73" s="35">
        <f t="shared" si="2"/>
        <v>104.09971853143547</v>
      </c>
    </row>
    <row r="74" spans="1:10" ht="15" x14ac:dyDescent="0.2">
      <c r="A74" s="12" t="s">
        <v>75</v>
      </c>
      <c r="B74" s="12" t="s">
        <v>3</v>
      </c>
      <c r="C74" s="13" t="s">
        <v>77</v>
      </c>
      <c r="D74" s="39">
        <v>422002.6</v>
      </c>
      <c r="E74" s="37">
        <v>52274</v>
      </c>
      <c r="F74" s="37">
        <v>65810</v>
      </c>
      <c r="G74" s="39">
        <v>17123.400000000001</v>
      </c>
      <c r="H74" s="38">
        <f t="shared" si="0"/>
        <v>32.757011133641967</v>
      </c>
      <c r="I74" s="38">
        <f t="shared" si="1"/>
        <v>26.019449931621335</v>
      </c>
      <c r="J74" s="38">
        <f t="shared" si="2"/>
        <v>4.057652725362356</v>
      </c>
    </row>
    <row r="75" spans="1:10" ht="15" x14ac:dyDescent="0.2">
      <c r="A75" s="12" t="s">
        <v>75</v>
      </c>
      <c r="B75" s="12" t="s">
        <v>6</v>
      </c>
      <c r="C75" s="13" t="s">
        <v>78</v>
      </c>
      <c r="D75" s="39">
        <v>578770</v>
      </c>
      <c r="E75" s="37">
        <v>1463482.1</v>
      </c>
      <c r="F75" s="37">
        <v>1533844.7</v>
      </c>
      <c r="G75" s="39">
        <v>852157.7</v>
      </c>
      <c r="H75" s="38">
        <f t="shared" si="0"/>
        <v>58.228091754589947</v>
      </c>
      <c r="I75" s="38">
        <f t="shared" si="1"/>
        <v>55.556973923109688</v>
      </c>
      <c r="J75" s="38">
        <f t="shared" si="2"/>
        <v>147.23598320576394</v>
      </c>
    </row>
    <row r="76" spans="1:10" ht="15" x14ac:dyDescent="0.2">
      <c r="A76" s="12" t="s">
        <v>75</v>
      </c>
      <c r="B76" s="12" t="s">
        <v>8</v>
      </c>
      <c r="C76" s="13" t="s">
        <v>79</v>
      </c>
      <c r="D76" s="39">
        <v>141891.5</v>
      </c>
      <c r="E76" s="37">
        <v>606119.4</v>
      </c>
      <c r="F76" s="37">
        <v>610104.1</v>
      </c>
      <c r="G76" s="39">
        <v>330282.7</v>
      </c>
      <c r="H76" s="38">
        <f t="shared" si="0"/>
        <v>54.491359293234964</v>
      </c>
      <c r="I76" s="38">
        <f t="shared" si="1"/>
        <v>54.135466390079991</v>
      </c>
      <c r="J76" s="38">
        <f t="shared" si="2"/>
        <v>232.77130765408782</v>
      </c>
    </row>
    <row r="77" spans="1:10" ht="16.5" customHeight="1" x14ac:dyDescent="0.2">
      <c r="A77" s="12" t="s">
        <v>75</v>
      </c>
      <c r="B77" s="12" t="s">
        <v>12</v>
      </c>
      <c r="C77" s="13" t="s">
        <v>80</v>
      </c>
      <c r="D77" s="39">
        <v>26169.8</v>
      </c>
      <c r="E77" s="37">
        <v>31867</v>
      </c>
      <c r="F77" s="37">
        <v>43015</v>
      </c>
      <c r="G77" s="39">
        <v>17189</v>
      </c>
      <c r="H77" s="38">
        <f t="shared" si="0"/>
        <v>53.93981234505916</v>
      </c>
      <c r="I77" s="38">
        <f t="shared" si="1"/>
        <v>39.96047890270836</v>
      </c>
      <c r="J77" s="38">
        <f t="shared" si="2"/>
        <v>65.682580684605924</v>
      </c>
    </row>
    <row r="78" spans="1:10" ht="14.25" x14ac:dyDescent="0.2">
      <c r="A78" s="16" t="s">
        <v>41</v>
      </c>
      <c r="B78" s="16" t="s">
        <v>4</v>
      </c>
      <c r="C78" s="17" t="s">
        <v>81</v>
      </c>
      <c r="D78" s="40">
        <f>SUM(D79:D81)</f>
        <v>277702.90000000002</v>
      </c>
      <c r="E78" s="40">
        <f t="shared" ref="E78:G78" si="16">SUM(E79:E81)</f>
        <v>243014.8</v>
      </c>
      <c r="F78" s="40">
        <f t="shared" si="16"/>
        <v>255065.40000000002</v>
      </c>
      <c r="G78" s="40">
        <f t="shared" si="16"/>
        <v>116346.09999999999</v>
      </c>
      <c r="H78" s="35">
        <f t="shared" ref="H78:H87" si="17">G78/E78*100</f>
        <v>47.87613758503597</v>
      </c>
      <c r="I78" s="35">
        <f t="shared" ref="I78:I87" si="18">G78/F78*100</f>
        <v>45.614222862058121</v>
      </c>
      <c r="J78" s="35">
        <f t="shared" ref="J78:J87" si="19">G78/D78*100</f>
        <v>41.895889455961743</v>
      </c>
    </row>
    <row r="79" spans="1:10" ht="15" x14ac:dyDescent="0.2">
      <c r="A79" s="12" t="s">
        <v>41</v>
      </c>
      <c r="B79" s="12" t="s">
        <v>3</v>
      </c>
      <c r="C79" s="13" t="s">
        <v>82</v>
      </c>
      <c r="D79" s="39">
        <v>208484.1</v>
      </c>
      <c r="E79" s="37">
        <v>175917.4</v>
      </c>
      <c r="F79" s="37">
        <v>179257.1</v>
      </c>
      <c r="G79" s="39">
        <v>83443.899999999994</v>
      </c>
      <c r="H79" s="38">
        <f t="shared" si="17"/>
        <v>47.433568254192018</v>
      </c>
      <c r="I79" s="38">
        <f t="shared" si="18"/>
        <v>46.549843771878486</v>
      </c>
      <c r="J79" s="38">
        <f t="shared" si="19"/>
        <v>40.024107353990061</v>
      </c>
    </row>
    <row r="80" spans="1:10" ht="15" x14ac:dyDescent="0.2">
      <c r="A80" s="12" t="s">
        <v>41</v>
      </c>
      <c r="B80" s="12" t="s">
        <v>6</v>
      </c>
      <c r="C80" s="13" t="s">
        <v>83</v>
      </c>
      <c r="D80" s="39">
        <v>53074.1</v>
      </c>
      <c r="E80" s="37">
        <v>60197.4</v>
      </c>
      <c r="F80" s="37">
        <v>68908.3</v>
      </c>
      <c r="G80" s="39">
        <v>30982</v>
      </c>
      <c r="H80" s="38">
        <f t="shared" si="17"/>
        <v>51.467339120958712</v>
      </c>
      <c r="I80" s="38">
        <f t="shared" si="18"/>
        <v>44.961202061290145</v>
      </c>
      <c r="J80" s="38">
        <f t="shared" si="19"/>
        <v>58.374988930570659</v>
      </c>
    </row>
    <row r="81" spans="1:10" ht="16.5" customHeight="1" x14ac:dyDescent="0.2">
      <c r="A81" s="12" t="s">
        <v>41</v>
      </c>
      <c r="B81" s="12" t="s">
        <v>10</v>
      </c>
      <c r="C81" s="13" t="s">
        <v>84</v>
      </c>
      <c r="D81" s="39">
        <v>16144.7</v>
      </c>
      <c r="E81" s="37">
        <v>6900</v>
      </c>
      <c r="F81" s="37">
        <v>6900</v>
      </c>
      <c r="G81" s="39">
        <v>1920.2</v>
      </c>
      <c r="H81" s="38">
        <f t="shared" si="17"/>
        <v>27.828985507246379</v>
      </c>
      <c r="I81" s="38">
        <f t="shared" si="18"/>
        <v>27.828985507246379</v>
      </c>
      <c r="J81" s="38">
        <f t="shared" si="19"/>
        <v>11.893686472960166</v>
      </c>
    </row>
    <row r="82" spans="1:10" ht="31.5" x14ac:dyDescent="0.2">
      <c r="A82" s="20" t="s">
        <v>20</v>
      </c>
      <c r="B82" s="20" t="s">
        <v>4</v>
      </c>
      <c r="C82" s="21" t="s">
        <v>85</v>
      </c>
      <c r="D82" s="40">
        <f>D83</f>
        <v>49302.7</v>
      </c>
      <c r="E82" s="40">
        <f t="shared" ref="E82:G82" si="20">E83</f>
        <v>30118.6</v>
      </c>
      <c r="F82" s="40">
        <f t="shared" si="20"/>
        <v>30118.6</v>
      </c>
      <c r="G82" s="40">
        <f t="shared" si="20"/>
        <v>0</v>
      </c>
      <c r="H82" s="35">
        <f t="shared" si="17"/>
        <v>0</v>
      </c>
      <c r="I82" s="35">
        <f t="shared" si="18"/>
        <v>0</v>
      </c>
      <c r="J82" s="35">
        <f t="shared" si="19"/>
        <v>0</v>
      </c>
    </row>
    <row r="83" spans="1:10" ht="30" customHeight="1" x14ac:dyDescent="0.2">
      <c r="A83" s="12" t="s">
        <v>20</v>
      </c>
      <c r="B83" s="12" t="s">
        <v>3</v>
      </c>
      <c r="C83" s="13" t="s">
        <v>93</v>
      </c>
      <c r="D83" s="39">
        <v>49302.7</v>
      </c>
      <c r="E83" s="37">
        <v>30118.6</v>
      </c>
      <c r="F83" s="37">
        <v>30118.6</v>
      </c>
      <c r="G83" s="39">
        <v>0</v>
      </c>
      <c r="H83" s="38">
        <f t="shared" si="17"/>
        <v>0</v>
      </c>
      <c r="I83" s="38">
        <f t="shared" si="18"/>
        <v>0</v>
      </c>
      <c r="J83" s="38">
        <f t="shared" si="19"/>
        <v>0</v>
      </c>
    </row>
    <row r="84" spans="1:10" ht="46.5" customHeight="1" x14ac:dyDescent="0.2">
      <c r="A84" s="5" t="s">
        <v>29</v>
      </c>
      <c r="B84" s="5" t="s">
        <v>4</v>
      </c>
      <c r="C84" s="6" t="s">
        <v>105</v>
      </c>
      <c r="D84" s="40">
        <f>SUM(D85:D87)</f>
        <v>2860780</v>
      </c>
      <c r="E84" s="40">
        <f t="shared" ref="E84:G84" si="21">SUM(E85:E87)</f>
        <v>4449495.2</v>
      </c>
      <c r="F84" s="40">
        <f t="shared" si="21"/>
        <v>4391248.5</v>
      </c>
      <c r="G84" s="40">
        <f t="shared" si="21"/>
        <v>3399647.4</v>
      </c>
      <c r="H84" s="35">
        <f t="shared" si="17"/>
        <v>76.405238059364564</v>
      </c>
      <c r="I84" s="35">
        <f t="shared" si="18"/>
        <v>77.418697666506461</v>
      </c>
      <c r="J84" s="35">
        <f t="shared" si="19"/>
        <v>118.83638028789352</v>
      </c>
    </row>
    <row r="85" spans="1:10" ht="38.25" customHeight="1" x14ac:dyDescent="0.2">
      <c r="A85" s="7" t="s">
        <v>29</v>
      </c>
      <c r="B85" s="19" t="s">
        <v>3</v>
      </c>
      <c r="C85" s="8" t="s">
        <v>86</v>
      </c>
      <c r="D85" s="36">
        <v>367724.3</v>
      </c>
      <c r="E85" s="37">
        <v>670297.80000000005</v>
      </c>
      <c r="F85" s="37">
        <v>670297.80000000005</v>
      </c>
      <c r="G85" s="36">
        <v>391107</v>
      </c>
      <c r="H85" s="38">
        <f t="shared" si="17"/>
        <v>58.348244616049762</v>
      </c>
      <c r="I85" s="38">
        <f t="shared" si="18"/>
        <v>58.348244616049762</v>
      </c>
      <c r="J85" s="38">
        <f t="shared" si="19"/>
        <v>106.35875845028464</v>
      </c>
    </row>
    <row r="86" spans="1:10" ht="15" x14ac:dyDescent="0.25">
      <c r="A86" s="7" t="s">
        <v>29</v>
      </c>
      <c r="B86" s="41" t="s">
        <v>6</v>
      </c>
      <c r="C86" s="42" t="s">
        <v>87</v>
      </c>
      <c r="D86" s="36">
        <v>462961.5</v>
      </c>
      <c r="E86" s="37">
        <v>268730</v>
      </c>
      <c r="F86" s="37">
        <v>114124.5</v>
      </c>
      <c r="G86" s="36">
        <v>114124.5</v>
      </c>
      <c r="H86" s="38">
        <f t="shared" si="17"/>
        <v>42.468090648606413</v>
      </c>
      <c r="I86" s="38">
        <f t="shared" si="18"/>
        <v>100</v>
      </c>
      <c r="J86" s="38">
        <v>0</v>
      </c>
    </row>
    <row r="87" spans="1:10" ht="18" customHeight="1" x14ac:dyDescent="0.2">
      <c r="A87" s="22">
        <v>14</v>
      </c>
      <c r="B87" s="23" t="s">
        <v>8</v>
      </c>
      <c r="C87" s="24" t="s">
        <v>88</v>
      </c>
      <c r="D87" s="38">
        <v>2030094.2</v>
      </c>
      <c r="E87" s="37">
        <v>3510467.4</v>
      </c>
      <c r="F87" s="37">
        <v>3606826.2</v>
      </c>
      <c r="G87" s="38">
        <v>2894415.9</v>
      </c>
      <c r="H87" s="38">
        <f t="shared" si="17"/>
        <v>82.451012078904355</v>
      </c>
      <c r="I87" s="38">
        <f t="shared" si="18"/>
        <v>80.248277557704327</v>
      </c>
      <c r="J87" s="38">
        <f t="shared" si="19"/>
        <v>142.57544797674905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2018-08-29T07:27:05Z</cp:lastPrinted>
  <dcterms:created xsi:type="dcterms:W3CDTF">2017-11-22T08:09:54Z</dcterms:created>
  <dcterms:modified xsi:type="dcterms:W3CDTF">2018-08-29T07:27:09Z</dcterms:modified>
</cp:coreProperties>
</file>