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J85" i="1" l="1"/>
  <c r="I82" i="1"/>
  <c r="H82" i="1"/>
  <c r="J28" i="1"/>
  <c r="J30" i="1" l="1"/>
  <c r="I28" i="1"/>
  <c r="J39" i="1" l="1"/>
  <c r="H28" i="1"/>
  <c r="D83" i="1" l="1"/>
  <c r="D81" i="1"/>
  <c r="D77" i="1"/>
  <c r="D72" i="1"/>
  <c r="D66" i="1"/>
  <c r="D58" i="1"/>
  <c r="D55" i="1"/>
  <c r="D46" i="1"/>
  <c r="D42" i="1"/>
  <c r="D36" i="1"/>
  <c r="D25" i="1"/>
  <c r="D20" i="1"/>
  <c r="D17" i="1"/>
  <c r="I86" i="1" l="1"/>
  <c r="I85" i="1"/>
  <c r="I84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6" i="1"/>
  <c r="I81" i="1" l="1"/>
  <c r="E5" i="1"/>
  <c r="H6" i="1"/>
  <c r="J6" i="1"/>
  <c r="J20" i="1"/>
  <c r="H20" i="1"/>
  <c r="H36" i="1"/>
  <c r="J36" i="1"/>
  <c r="J46" i="1"/>
  <c r="H46" i="1"/>
  <c r="J58" i="1"/>
  <c r="H58" i="1"/>
  <c r="J72" i="1"/>
  <c r="H72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<sst xmlns="http://schemas.openxmlformats.org/spreadsheetml/2006/main" count="281" uniqueCount="111">
  <si>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</si>
  <si>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</si>
  <si>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</si>
  <si>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</si>
  <si>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</si>
  <si>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</si>
  <si>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</si>
  <si>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</si>
  <si>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</si>
  <si>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</si>
  <si>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</si>
  <si>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</si>
  <si>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</si>
  <si>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</si>
  <si>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</si>
  <si>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</si>
  <si>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</si>
  <si>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</si>
  <si>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</si>
  <si>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</si>
  <si>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</si>
  <si>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</si>
  <si>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</si>
  <si>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</si>
  <si>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</si>
  <si>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</si>
  <si>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</si>
  <si>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</si>
  <si>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</si>
  <si>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</si>
  <si>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</si>
  <si>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</si>
  <si>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</si>
  <si>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</si>
  <si>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</si>
  <si>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</si>
  <si>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</si>
  <si>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</si>
  <si>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</si>
  <si>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</si>
  <si>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</si>
  <si>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</si>
  <si>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</si>
  <si>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</si>
  <si>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</si>
  <si>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</si>
  <si>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</si>
  <si>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</si>
  <si>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</si>
  <si>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</si>
  <si>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</si>
  <si>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</si>
  <si>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</si>
  <si>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</si>
  <si>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</si>
  <si>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</si>
  <si>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</si>
  <si>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</si>
  <si>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</si>
  <si>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</si>
  <si>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</si>
  <si>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</si>
  <si>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</si>
  <si>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</si>
  <si>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</si>
  <si>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</si>
  <si>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</si>
  <si>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</si>
  <si>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</si>
  <si>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</si>
  <si>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</si>
  <si>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</si>
  <si>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</si>
  <si>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</si>
  <si>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</si>
  <si>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</si>
  <si>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</si>
  <si>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</si>
  <si>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</si>
  <si>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</si>
  <si>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</si>
  <si>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</si>
  <si>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</si>
  <si>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</si>
  <si>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</si>
  <si>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</si>
  <si>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</si>
  <si>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</si>
  <si>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</si>
  <si>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</si>
  <si>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</si>
  <si>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</si>
  <si>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</si>
  <si>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</si>
  <si>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</si>
  <si>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</si>
  <si>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</si>
  <si>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</si>
  <si>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</si>
  <si>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</si>
  <si>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</si>
  <si>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</si>
  <si>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</si>
  <si>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2021 год</t>
  </si>
  <si>
    <t>Темп роста к соответствующему периоду 2020 года, %</t>
  </si>
  <si>
    <t>Бюджетные ассигнования в соответствии с Законом Калужской области
 от 03.12.2020
 № 27-ОЗ (в ред. Закона КО от 22.06.2021 № 112-ОЗ)</t>
  </si>
  <si>
    <t>% исполнения к плану в соответствии с Законом Калужской области от 03.12.2020
№ 27-ОЗ (в ред. Закона КО от 22.06.2021 № 112-ОЗ)</t>
  </si>
  <si>
    <t>х</t>
  </si>
  <si>
    <t>Сведения об исполнении расходов областного бюджета по разделам и подразделам классификации расходов бюджетов за 9 месяцев 2021 года в сравнении с запланированными значениями на 2021 год и соответствующим периодом 2020 года</t>
  </si>
  <si>
    <t>Исполнено за 9 месяцев 2020 года</t>
  </si>
  <si>
    <t>Исполнено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</si>
</sst>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5" fontId="9" fillId="0" borderId="1">
      <alignment wrapText="1"/>
    </xf>
    <xf numFmtId="165" fontId="15" fillId="0" borderId="2" applyBorder="0">
      <alignment wrapText="1"/>
    </xf>
    <xf numFmtId="165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16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5" borderId="0"/>
    <xf numFmtId="0" fontId="28" fillId="5" borderId="0"/>
    <xf numFmtId="0" fontId="28" fillId="0" borderId="0"/>
    <xf numFmtId="0" fontId="29" fillId="4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4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5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5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5" fontId="12" fillId="0" borderId="3" xfId="28" applyNumberFormat="1" applyFont="1" applyFill="1" applyBorder="1" applyAlignment="1">
      <alignment vertical="top" wrapText="1"/>
    </xf>
    <xf numFmtId="165" fontId="2" fillId="0" borderId="3" xfId="28" quotePrefix="1" applyNumberFormat="1" applyFont="1" applyFill="1" applyBorder="1" applyAlignment="1">
      <alignment vertical="top" wrapText="1"/>
    </xf>
    <xf numFmtId="165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5" fontId="13" fillId="0" borderId="3" xfId="29" applyNumberFormat="1" applyFont="1" applyFill="1" applyBorder="1" applyAlignment="1">
      <alignment vertical="top" wrapText="1"/>
    </xf>
    <xf numFmtId="165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5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6" fontId="8" fillId="0" borderId="7" xfId="35" applyNumberFormat="1" applyFont="1" applyFill="1" applyBorder="1" applyAlignment="1" applyProtection="1">
      <alignment horizontal="right" vertical="center" wrapText="1"/>
    </xf>
    <xf numFmtId="166" fontId="8" fillId="0" borderId="7" xfId="31" applyNumberFormat="1" applyFont="1" applyFill="1" applyBorder="1" applyAlignment="1">
      <alignment vertical="top"/>
    </xf>
    <xf numFmtId="166" fontId="10" fillId="0" borderId="3" xfId="28" applyNumberFormat="1" applyFont="1" applyFill="1" applyBorder="1" applyAlignment="1">
      <alignment vertical="top" wrapText="1"/>
    </xf>
    <xf numFmtId="166" fontId="10" fillId="0" borderId="3" xfId="31" applyNumberFormat="1" applyFont="1" applyFill="1" applyBorder="1" applyAlignment="1">
      <alignment vertical="top"/>
    </xf>
    <xf numFmtId="166" fontId="12" fillId="0" borderId="3" xfId="28" applyNumberFormat="1" applyFont="1" applyFill="1" applyBorder="1" applyAlignment="1">
      <alignment vertical="top" wrapText="1"/>
    </xf>
    <xf numFmtId="166" fontId="13" fillId="0" borderId="3" xfId="35" applyNumberFormat="1" applyFont="1" applyFill="1" applyBorder="1" applyAlignment="1">
      <alignment horizontal="right" vertical="top" wrapText="1"/>
    </xf>
    <xf numFmtId="166" fontId="12" fillId="0" borderId="3" xfId="31" applyNumberFormat="1" applyFont="1" applyFill="1" applyBorder="1" applyAlignment="1">
      <alignment vertical="top"/>
    </xf>
    <xf numFmtId="166" fontId="12" fillId="0" borderId="3" xfId="29" applyNumberFormat="1" applyFont="1" applyFill="1" applyBorder="1" applyAlignment="1">
      <alignment vertical="top" wrapText="1"/>
    </xf>
    <xf numFmtId="166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166" fontId="12" fillId="0" borderId="3" xfId="31" applyNumberFormat="1" applyFont="1" applyFill="1" applyBorder="1" applyAlignment="1">
      <alignment horizontal="right" vertical="top"/>
    </xf>
    <xf numFmtId="166" fontId="10" fillId="0" borderId="3" xfId="31" applyNumberFormat="1" applyFont="1" applyFill="1" applyBorder="1" applyAlignment="1">
      <alignment horizontal="right" vertical="top"/>
    </xf>
    <xf numFmtId="0" fontId="26" fillId="0" borderId="9" xfId="0" applyFont="1" applyFill="1" applyBorder="1" applyAlignment="1">
      <alignment horizontal="center" vertical="center"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Fill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Fill="1" applyBorder="1" applyAlignment="1">
      <alignment horizontal="center" vertical="center" wrapText="1"/>
    </xf>
    <xf numFmtId="0" fontId="26" fillId="0" borderId="1" xfId="36" applyFont="1" applyFill="1" applyBorder="1" applyAlignment="1">
      <alignment horizontal="center" vertical="center" wrapText="1"/>
    </xf>
    <xf numFmtId="0" fontId="26" fillId="0" borderId="7" xfId="36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zoomScaleNormal="110" zoomScaleSheetLayoutView="100" workbookViewId="0">
      <selection activeCell="J81" sqref="J81"/>
    </sheetView>
  </sheetViews>
  <sheetFormatPr defaultRowHeight="12.75" x14ac:dyDescent="0.2"/>
  <cols>
    <col min="1" max="1" width="5.6640625" customWidth="1"/>
    <col min="2" max="2" width="6.5" customWidth="1"/>
    <col min="3" max="3" width="64.6640625" customWidth="1"/>
    <col min="4" max="4" width="18.1640625" customWidth="1"/>
    <col min="5" max="5" width="20.1640625" style="29" customWidth="1"/>
    <col min="6" max="6" width="19.6640625" style="29" customWidth="1"/>
    <col min="7" max="7" width="18.33203125" style="29" customWidth="1"/>
    <col min="8" max="8" width="18" customWidth="1"/>
    <col min="9" max="9" width="15.83203125" style="29" customWidth="1"/>
    <col min="10" max="10" width="16.6640625" customWidth="1"/>
  </cols>
  <sheetData>
    <row r="1" spans="1:10" s="29" customFormat="1" ht="51" customHeight="1" x14ac:dyDescent="0.25">
      <c r="A1" s="44" t="s">
        <v>108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9" customFormat="1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89</v>
      </c>
    </row>
    <row r="3" spans="1:10" s="29" customFormat="1" ht="21" customHeight="1" x14ac:dyDescent="0.2">
      <c r="A3" s="46" t="s">
        <v>0</v>
      </c>
      <c r="B3" s="46" t="s">
        <v>1</v>
      </c>
      <c r="C3" s="46" t="s">
        <v>86</v>
      </c>
      <c r="D3" s="50" t="s">
        <v>109</v>
      </c>
      <c r="E3" s="51" t="s">
        <v>103</v>
      </c>
      <c r="F3" s="52"/>
      <c r="G3" s="52"/>
      <c r="H3" s="52"/>
      <c r="I3" s="53"/>
      <c r="J3" s="48" t="s">
        <v>104</v>
      </c>
    </row>
    <row r="4" spans="1:10" s="29" customFormat="1" ht="144.75" customHeight="1" x14ac:dyDescent="0.2">
      <c r="A4" s="47"/>
      <c r="B4" s="47"/>
      <c r="C4" s="47"/>
      <c r="D4" s="50"/>
      <c r="E4" s="28" t="s">
        <v>105</v>
      </c>
      <c r="F4" s="28" t="s">
        <v>90</v>
      </c>
      <c r="G4" s="28" t="s">
        <v>110</v>
      </c>
      <c r="H4" s="43" t="s">
        <v>106</v>
      </c>
      <c r="I4" s="28" t="s">
        <v>91</v>
      </c>
      <c r="J4" s="49"/>
    </row>
    <row r="5" spans="1:10" s="29" customFormat="1" ht="18.75" x14ac:dyDescent="0.2">
      <c r="A5" s="25"/>
      <c r="B5" s="26"/>
      <c r="C5" s="27" t="s">
        <v>2</v>
      </c>
      <c r="D5" s="30">
        <f>SUM(D6,D17,D20,D25,D36,D42,D46,D55,D58,D66,D72,D77,D81,D83)</f>
        <v>51419544.500000007</v>
      </c>
      <c r="E5" s="30">
        <f>SUM(E6,E17,E20,E25,E36,E42,E46,E55,E58,E66,E72,E77,E81,E83)</f>
        <v>75262638.099999994</v>
      </c>
      <c r="F5" s="30">
        <f>SUM(F6,F17,F20,F25,F36,F42,F46,F55,F58,F66,F72,F77,F81,F83)</f>
        <v>79006687.699999973</v>
      </c>
      <c r="G5" s="30">
        <f>SUM(G6,G17,G20,G25,G36,G42,G46,G55,G58,G66,G72,G77,G81,G83)</f>
        <v>51574501.299999997</v>
      </c>
      <c r="H5" s="30">
        <f>G5/E5*100</f>
        <v>68.526034433544524</v>
      </c>
      <c r="I5" s="30">
        <f>G5/F5*100</f>
        <v>65.278652733596388</v>
      </c>
      <c r="J5" s="31">
        <f>G5/D5*100</f>
        <v>100.3013577842954</v>
      </c>
    </row>
    <row r="6" spans="1:10" s="29" customFormat="1" ht="14.25" x14ac:dyDescent="0.2">
      <c r="A6" s="4" t="s">
        <v>3</v>
      </c>
      <c r="B6" s="5" t="s">
        <v>4</v>
      </c>
      <c r="C6" s="6" t="s">
        <v>5</v>
      </c>
      <c r="D6" s="32">
        <f>SUM(D7:D16)</f>
        <v>1490342.2</v>
      </c>
      <c r="E6" s="32">
        <f>SUM(E7:E16)</f>
        <v>2956788</v>
      </c>
      <c r="F6" s="32">
        <f>SUM(F7:F16)</f>
        <v>2326971.5</v>
      </c>
      <c r="G6" s="32">
        <f>SUM(G7:G16)</f>
        <v>1417002.5</v>
      </c>
      <c r="H6" s="33">
        <f>G6/E6*100</f>
        <v>47.923709782371951</v>
      </c>
      <c r="I6" s="33">
        <f>G6/F6*100</f>
        <v>60.894707992770861</v>
      </c>
      <c r="J6" s="33">
        <f>G6/D6*100</f>
        <v>95.079002661267992</v>
      </c>
    </row>
    <row r="7" spans="1:10" s="29" customFormat="1" ht="30" customHeight="1" x14ac:dyDescent="0.2">
      <c r="A7" s="7" t="s">
        <v>3</v>
      </c>
      <c r="B7" s="7" t="s">
        <v>6</v>
      </c>
      <c r="C7" s="8" t="s">
        <v>7</v>
      </c>
      <c r="D7" s="34">
        <v>3910.8</v>
      </c>
      <c r="E7" s="35">
        <v>5345.6</v>
      </c>
      <c r="F7" s="35">
        <v>5245.6</v>
      </c>
      <c r="G7" s="34">
        <v>3148.7</v>
      </c>
      <c r="H7" s="36">
        <f>G7/E7*100</f>
        <v>58.902648907512713</v>
      </c>
      <c r="I7" s="36">
        <f>G7/F7*100</f>
        <v>60.025545218850077</v>
      </c>
      <c r="J7" s="36">
        <f>G7/D7*100</f>
        <v>80.512938529201179</v>
      </c>
    </row>
    <row r="8" spans="1:10" s="29" customFormat="1" ht="48.75" customHeight="1" x14ac:dyDescent="0.2">
      <c r="A8" s="9" t="s">
        <v>3</v>
      </c>
      <c r="B8" s="7" t="s">
        <v>8</v>
      </c>
      <c r="C8" s="8" t="s">
        <v>9</v>
      </c>
      <c r="D8" s="34">
        <v>87481.2</v>
      </c>
      <c r="E8" s="35">
        <v>141111.20000000001</v>
      </c>
      <c r="F8" s="35">
        <v>146444.4</v>
      </c>
      <c r="G8" s="34">
        <v>98441</v>
      </c>
      <c r="H8" s="36">
        <f t="shared" ref="H8:H76" si="0">G8/E8*100</f>
        <v>69.761294638554546</v>
      </c>
      <c r="I8" s="36">
        <f t="shared" ref="I8:I76" si="1">G8/F8*100</f>
        <v>67.220733602650569</v>
      </c>
      <c r="J8" s="36">
        <f t="shared" ref="J8:J76" si="2">G8/D8*100</f>
        <v>112.52817748270485</v>
      </c>
    </row>
    <row r="9" spans="1:10" s="29" customFormat="1" ht="47.25" customHeight="1" x14ac:dyDescent="0.2">
      <c r="A9" s="9" t="s">
        <v>3</v>
      </c>
      <c r="B9" s="7" t="s">
        <v>10</v>
      </c>
      <c r="C9" s="8" t="s">
        <v>11</v>
      </c>
      <c r="D9" s="34">
        <v>154687</v>
      </c>
      <c r="E9" s="35">
        <v>206628.1</v>
      </c>
      <c r="F9" s="35">
        <v>207037.1</v>
      </c>
      <c r="G9" s="34">
        <v>158814.79999999999</v>
      </c>
      <c r="H9" s="36">
        <f t="shared" si="0"/>
        <v>76.860214075433092</v>
      </c>
      <c r="I9" s="36">
        <f t="shared" si="1"/>
        <v>76.708377387434425</v>
      </c>
      <c r="J9" s="36">
        <f t="shared" si="2"/>
        <v>102.66848539308408</v>
      </c>
    </row>
    <row r="10" spans="1:10" s="29" customFormat="1" ht="15" x14ac:dyDescent="0.2">
      <c r="A10" s="7" t="s">
        <v>3</v>
      </c>
      <c r="B10" s="7" t="s">
        <v>12</v>
      </c>
      <c r="C10" s="10" t="s">
        <v>13</v>
      </c>
      <c r="D10" s="34">
        <v>149069.5</v>
      </c>
      <c r="E10" s="35">
        <v>223617.7</v>
      </c>
      <c r="F10" s="35">
        <v>223617.5</v>
      </c>
      <c r="G10" s="34">
        <v>161118</v>
      </c>
      <c r="H10" s="36">
        <f t="shared" si="0"/>
        <v>72.050647153601872</v>
      </c>
      <c r="I10" s="36">
        <f t="shared" si="1"/>
        <v>72.05071159457556</v>
      </c>
      <c r="J10" s="36">
        <f t="shared" si="2"/>
        <v>108.082471598818</v>
      </c>
    </row>
    <row r="11" spans="1:10" s="29" customFormat="1" ht="46.5" customHeight="1" x14ac:dyDescent="0.2">
      <c r="A11" s="7" t="s">
        <v>3</v>
      </c>
      <c r="B11" s="7" t="s">
        <v>14</v>
      </c>
      <c r="C11" s="8" t="s">
        <v>15</v>
      </c>
      <c r="D11" s="34">
        <v>147052.6</v>
      </c>
      <c r="E11" s="35">
        <v>221837.5</v>
      </c>
      <c r="F11" s="35">
        <v>221721.3</v>
      </c>
      <c r="G11" s="34">
        <v>143912.70000000001</v>
      </c>
      <c r="H11" s="36">
        <f t="shared" si="0"/>
        <v>64.873026427001761</v>
      </c>
      <c r="I11" s="36">
        <f t="shared" si="1"/>
        <v>64.907025170788742</v>
      </c>
      <c r="J11" s="36">
        <f t="shared" si="2"/>
        <v>97.864777637389622</v>
      </c>
    </row>
    <row r="12" spans="1:10" s="29" customFormat="1" ht="18" customHeight="1" x14ac:dyDescent="0.2">
      <c r="A12" s="7" t="s">
        <v>3</v>
      </c>
      <c r="B12" s="7" t="s">
        <v>16</v>
      </c>
      <c r="C12" s="10" t="s">
        <v>17</v>
      </c>
      <c r="D12" s="34">
        <v>277417.90000000002</v>
      </c>
      <c r="E12" s="35">
        <v>80836.600000000006</v>
      </c>
      <c r="F12" s="35">
        <v>94184.5</v>
      </c>
      <c r="G12" s="34">
        <v>70419.899999999994</v>
      </c>
      <c r="H12" s="36">
        <f t="shared" si="0"/>
        <v>87.113881583342192</v>
      </c>
      <c r="I12" s="36">
        <f t="shared" si="1"/>
        <v>74.768035080082171</v>
      </c>
      <c r="J12" s="36">
        <f t="shared" si="2"/>
        <v>25.384050560544214</v>
      </c>
    </row>
    <row r="13" spans="1:10" s="29" customFormat="1" ht="15" x14ac:dyDescent="0.2">
      <c r="A13" s="7" t="s">
        <v>3</v>
      </c>
      <c r="B13" s="7" t="s">
        <v>18</v>
      </c>
      <c r="C13" s="10" t="s">
        <v>19</v>
      </c>
      <c r="D13" s="34">
        <v>0</v>
      </c>
      <c r="E13" s="35">
        <v>5200</v>
      </c>
      <c r="F13" s="35">
        <v>5200</v>
      </c>
      <c r="G13" s="34">
        <v>0</v>
      </c>
      <c r="H13" s="36">
        <f t="shared" si="0"/>
        <v>0</v>
      </c>
      <c r="I13" s="36">
        <f t="shared" si="1"/>
        <v>0</v>
      </c>
      <c r="J13" s="41" t="s">
        <v>107</v>
      </c>
    </row>
    <row r="14" spans="1:10" s="29" customFormat="1" ht="15" x14ac:dyDescent="0.2">
      <c r="A14" s="7" t="s">
        <v>3</v>
      </c>
      <c r="B14" s="7" t="s">
        <v>73</v>
      </c>
      <c r="C14" s="10" t="s">
        <v>87</v>
      </c>
      <c r="D14" s="34">
        <v>0</v>
      </c>
      <c r="E14" s="35">
        <v>39578</v>
      </c>
      <c r="F14" s="35">
        <v>35687.599999999999</v>
      </c>
      <c r="G14" s="34">
        <v>0</v>
      </c>
      <c r="H14" s="36">
        <f t="shared" si="0"/>
        <v>0</v>
      </c>
      <c r="I14" s="36">
        <f t="shared" si="1"/>
        <v>0</v>
      </c>
      <c r="J14" s="41" t="s">
        <v>107</v>
      </c>
    </row>
    <row r="15" spans="1:10" s="29" customFormat="1" ht="30" x14ac:dyDescent="0.2">
      <c r="A15" s="7" t="s">
        <v>3</v>
      </c>
      <c r="B15" s="7" t="s">
        <v>39</v>
      </c>
      <c r="C15" s="10" t="s">
        <v>92</v>
      </c>
      <c r="D15" s="34">
        <v>0</v>
      </c>
      <c r="E15" s="35">
        <v>0</v>
      </c>
      <c r="F15" s="35">
        <v>0</v>
      </c>
      <c r="G15" s="34">
        <v>0</v>
      </c>
      <c r="H15" s="41" t="s">
        <v>107</v>
      </c>
      <c r="I15" s="41" t="s">
        <v>107</v>
      </c>
      <c r="J15" s="41" t="s">
        <v>107</v>
      </c>
    </row>
    <row r="16" spans="1:10" s="29" customFormat="1" ht="15" x14ac:dyDescent="0.2">
      <c r="A16" s="7" t="s">
        <v>3</v>
      </c>
      <c r="B16" s="11" t="s">
        <v>20</v>
      </c>
      <c r="C16" s="10" t="s">
        <v>21</v>
      </c>
      <c r="D16" s="34">
        <v>670723.19999999995</v>
      </c>
      <c r="E16" s="35">
        <v>2032633.3</v>
      </c>
      <c r="F16" s="35">
        <v>1387833.5</v>
      </c>
      <c r="G16" s="34">
        <v>781147.4</v>
      </c>
      <c r="H16" s="36">
        <f t="shared" si="0"/>
        <v>38.430315984688434</v>
      </c>
      <c r="I16" s="36">
        <f t="shared" si="1"/>
        <v>56.285382936786007</v>
      </c>
      <c r="J16" s="36">
        <f t="shared" si="2"/>
        <v>116.4634531800898</v>
      </c>
    </row>
    <row r="17" spans="1:10" s="29" customFormat="1" ht="14.25" x14ac:dyDescent="0.2">
      <c r="A17" s="5" t="s">
        <v>6</v>
      </c>
      <c r="B17" s="5" t="s">
        <v>4</v>
      </c>
      <c r="C17" s="6" t="s">
        <v>22</v>
      </c>
      <c r="D17" s="32">
        <f t="shared" ref="D17:G17" si="3">SUM(D18:D18)</f>
        <v>17443.5</v>
      </c>
      <c r="E17" s="32">
        <f t="shared" si="3"/>
        <v>33663</v>
      </c>
      <c r="F17" s="32">
        <f t="shared" si="3"/>
        <v>33663</v>
      </c>
      <c r="G17" s="32">
        <f t="shared" si="3"/>
        <v>17858.900000000001</v>
      </c>
      <c r="H17" s="33">
        <f t="shared" si="0"/>
        <v>53.052015566051757</v>
      </c>
      <c r="I17" s="33">
        <f t="shared" si="1"/>
        <v>53.052015566051757</v>
      </c>
      <c r="J17" s="33">
        <f t="shared" si="2"/>
        <v>102.38140281480209</v>
      </c>
    </row>
    <row r="18" spans="1:10" s="29" customFormat="1" ht="16.5" customHeight="1" x14ac:dyDescent="0.2">
      <c r="A18" s="11" t="s">
        <v>6</v>
      </c>
      <c r="B18" s="11" t="s">
        <v>8</v>
      </c>
      <c r="C18" s="8" t="s">
        <v>23</v>
      </c>
      <c r="D18" s="34">
        <v>17443.5</v>
      </c>
      <c r="E18" s="35">
        <v>33663</v>
      </c>
      <c r="F18" s="35">
        <v>33663</v>
      </c>
      <c r="G18" s="34">
        <v>17858.900000000001</v>
      </c>
      <c r="H18" s="36">
        <f t="shared" si="0"/>
        <v>53.052015566051757</v>
      </c>
      <c r="I18" s="36">
        <f t="shared" si="1"/>
        <v>53.052015566051757</v>
      </c>
      <c r="J18" s="36">
        <f t="shared" si="2"/>
        <v>102.38140281480209</v>
      </c>
    </row>
    <row r="19" spans="1:10" s="29" customFormat="1" ht="16.5" customHeight="1" x14ac:dyDescent="0.2">
      <c r="A19" s="11" t="s">
        <v>6</v>
      </c>
      <c r="B19" s="11" t="s">
        <v>10</v>
      </c>
      <c r="C19" s="8" t="s">
        <v>93</v>
      </c>
      <c r="D19" s="34">
        <v>0</v>
      </c>
      <c r="E19" s="35">
        <v>0</v>
      </c>
      <c r="F19" s="35">
        <v>0</v>
      </c>
      <c r="G19" s="34">
        <v>0</v>
      </c>
      <c r="H19" s="41" t="s">
        <v>107</v>
      </c>
      <c r="I19" s="41" t="s">
        <v>107</v>
      </c>
      <c r="J19" s="41" t="s">
        <v>107</v>
      </c>
    </row>
    <row r="20" spans="1:10" s="29" customFormat="1" ht="28.5" x14ac:dyDescent="0.2">
      <c r="A20" s="5" t="s">
        <v>8</v>
      </c>
      <c r="B20" s="5" t="s">
        <v>4</v>
      </c>
      <c r="C20" s="6" t="s">
        <v>24</v>
      </c>
      <c r="D20" s="32">
        <f t="shared" ref="D20" si="4">SUM(D21:D24)</f>
        <v>374068.2</v>
      </c>
      <c r="E20" s="32">
        <f t="shared" ref="E20:G20" si="5">SUM(E21:E24)</f>
        <v>576090.19999999995</v>
      </c>
      <c r="F20" s="32">
        <f t="shared" si="5"/>
        <v>595534.70000000007</v>
      </c>
      <c r="G20" s="32">
        <f t="shared" si="5"/>
        <v>356061.80000000005</v>
      </c>
      <c r="H20" s="33">
        <f t="shared" si="0"/>
        <v>61.806605979410875</v>
      </c>
      <c r="I20" s="33">
        <f t="shared" si="1"/>
        <v>59.788589984764954</v>
      </c>
      <c r="J20" s="33">
        <f t="shared" si="2"/>
        <v>95.186332331911672</v>
      </c>
    </row>
    <row r="21" spans="1:10" s="29" customFormat="1" ht="15" x14ac:dyDescent="0.2">
      <c r="A21" s="12" t="s">
        <v>8</v>
      </c>
      <c r="B21" s="12" t="s">
        <v>10</v>
      </c>
      <c r="C21" s="13" t="s">
        <v>25</v>
      </c>
      <c r="D21" s="37">
        <v>62854.3</v>
      </c>
      <c r="E21" s="35">
        <v>58671.199999999997</v>
      </c>
      <c r="F21" s="35">
        <v>71032.600000000006</v>
      </c>
      <c r="G21" s="37">
        <v>55122.8</v>
      </c>
      <c r="H21" s="36">
        <f t="shared" si="0"/>
        <v>93.952058250044317</v>
      </c>
      <c r="I21" s="36">
        <f t="shared" si="1"/>
        <v>77.602115085186242</v>
      </c>
      <c r="J21" s="36">
        <f t="shared" si="2"/>
        <v>87.699330037881268</v>
      </c>
    </row>
    <row r="22" spans="1:10" s="29" customFormat="1" ht="18.75" customHeight="1" x14ac:dyDescent="0.2">
      <c r="A22" s="12" t="s">
        <v>8</v>
      </c>
      <c r="B22" s="12" t="s">
        <v>26</v>
      </c>
      <c r="C22" s="14" t="s">
        <v>99</v>
      </c>
      <c r="D22" s="37">
        <v>12320.1</v>
      </c>
      <c r="E22" s="35">
        <v>46005.7</v>
      </c>
      <c r="F22" s="35">
        <v>45969</v>
      </c>
      <c r="G22" s="37">
        <v>10654.5</v>
      </c>
      <c r="H22" s="36">
        <f t="shared" si="0"/>
        <v>23.159086808808475</v>
      </c>
      <c r="I22" s="36">
        <f t="shared" si="1"/>
        <v>23.177576192651568</v>
      </c>
      <c r="J22" s="36">
        <f t="shared" si="2"/>
        <v>86.480629215671939</v>
      </c>
    </row>
    <row r="23" spans="1:10" s="29" customFormat="1" ht="45" x14ac:dyDescent="0.2">
      <c r="A23" s="12" t="s">
        <v>8</v>
      </c>
      <c r="B23" s="12" t="s">
        <v>18</v>
      </c>
      <c r="C23" s="14" t="s">
        <v>100</v>
      </c>
      <c r="D23" s="37">
        <v>228393.5</v>
      </c>
      <c r="E23" s="35">
        <v>392196.6</v>
      </c>
      <c r="F23" s="35">
        <v>401647.3</v>
      </c>
      <c r="G23" s="37">
        <v>242396.6</v>
      </c>
      <c r="H23" s="36">
        <f t="shared" si="0"/>
        <v>61.804870312491246</v>
      </c>
      <c r="I23" s="36">
        <f t="shared" si="1"/>
        <v>60.350611095854504</v>
      </c>
      <c r="J23" s="36">
        <f t="shared" si="2"/>
        <v>106.13112895069257</v>
      </c>
    </row>
    <row r="24" spans="1:10" s="29" customFormat="1" ht="30.75" customHeight="1" x14ac:dyDescent="0.2">
      <c r="A24" s="15" t="s">
        <v>8</v>
      </c>
      <c r="B24" s="15" t="s">
        <v>27</v>
      </c>
      <c r="C24" s="14" t="s">
        <v>28</v>
      </c>
      <c r="D24" s="37">
        <v>70500.3</v>
      </c>
      <c r="E24" s="35">
        <v>79216.7</v>
      </c>
      <c r="F24" s="35">
        <v>76885.8</v>
      </c>
      <c r="G24" s="37">
        <v>47887.9</v>
      </c>
      <c r="H24" s="36">
        <f t="shared" si="0"/>
        <v>60.451773426562838</v>
      </c>
      <c r="I24" s="36">
        <f t="shared" si="1"/>
        <v>62.284453045946066</v>
      </c>
      <c r="J24" s="36">
        <f t="shared" si="2"/>
        <v>67.9258102447791</v>
      </c>
    </row>
    <row r="25" spans="1:10" s="29" customFormat="1" ht="14.25" x14ac:dyDescent="0.2">
      <c r="A25" s="16" t="s">
        <v>10</v>
      </c>
      <c r="B25" s="16" t="s">
        <v>4</v>
      </c>
      <c r="C25" s="17" t="s">
        <v>29</v>
      </c>
      <c r="D25" s="38">
        <f t="shared" ref="D25" si="6">SUM(D26:D35)</f>
        <v>11982166.699999999</v>
      </c>
      <c r="E25" s="38">
        <f t="shared" ref="E25:G25" si="7">SUM(E26:E35)</f>
        <v>15182370.300000001</v>
      </c>
      <c r="F25" s="38">
        <f t="shared" si="7"/>
        <v>16835171.300000001</v>
      </c>
      <c r="G25" s="38">
        <f t="shared" si="7"/>
        <v>11221408.300000001</v>
      </c>
      <c r="H25" s="33">
        <f t="shared" si="0"/>
        <v>73.910779926109427</v>
      </c>
      <c r="I25" s="33">
        <f t="shared" si="1"/>
        <v>66.654553731805507</v>
      </c>
      <c r="J25" s="33">
        <f t="shared" si="2"/>
        <v>93.650911232940885</v>
      </c>
    </row>
    <row r="26" spans="1:10" s="29" customFormat="1" ht="15" x14ac:dyDescent="0.2">
      <c r="A26" s="15" t="s">
        <v>10</v>
      </c>
      <c r="B26" s="15" t="s">
        <v>3</v>
      </c>
      <c r="C26" s="14" t="s">
        <v>30</v>
      </c>
      <c r="D26" s="37">
        <v>220769.1</v>
      </c>
      <c r="E26" s="35">
        <v>320379.7</v>
      </c>
      <c r="F26" s="35">
        <v>380434.3</v>
      </c>
      <c r="G26" s="37">
        <v>255210.9</v>
      </c>
      <c r="H26" s="36">
        <f t="shared" si="0"/>
        <v>79.658886003076972</v>
      </c>
      <c r="I26" s="36">
        <f t="shared" si="1"/>
        <v>67.084093100963813</v>
      </c>
      <c r="J26" s="36">
        <f t="shared" si="2"/>
        <v>115.60082457191699</v>
      </c>
    </row>
    <row r="27" spans="1:10" s="29" customFormat="1" ht="15" x14ac:dyDescent="0.2">
      <c r="A27" s="15" t="s">
        <v>10</v>
      </c>
      <c r="B27" s="15" t="s">
        <v>6</v>
      </c>
      <c r="C27" s="14" t="s">
        <v>94</v>
      </c>
      <c r="D27" s="37">
        <v>0</v>
      </c>
      <c r="E27" s="35">
        <v>0</v>
      </c>
      <c r="F27" s="35">
        <v>0</v>
      </c>
      <c r="G27" s="37">
        <v>0</v>
      </c>
      <c r="H27" s="41" t="s">
        <v>107</v>
      </c>
      <c r="I27" s="41" t="s">
        <v>107</v>
      </c>
      <c r="J27" s="41" t="s">
        <v>107</v>
      </c>
    </row>
    <row r="28" spans="1:10" s="29" customFormat="1" ht="17.25" customHeight="1" x14ac:dyDescent="0.2">
      <c r="A28" s="12" t="s">
        <v>10</v>
      </c>
      <c r="B28" s="12" t="s">
        <v>10</v>
      </c>
      <c r="C28" s="13" t="s">
        <v>31</v>
      </c>
      <c r="D28" s="37">
        <v>190.3</v>
      </c>
      <c r="E28" s="35">
        <v>4775.8999999999996</v>
      </c>
      <c r="F28" s="35">
        <v>3513.8</v>
      </c>
      <c r="G28" s="37">
        <v>0</v>
      </c>
      <c r="H28" s="36">
        <f t="shared" si="0"/>
        <v>0</v>
      </c>
      <c r="I28" s="36">
        <f t="shared" ref="I28" si="8">G28/F28*100</f>
        <v>0</v>
      </c>
      <c r="J28" s="36">
        <f t="shared" ref="J27:J28" si="9">G28/D28*100</f>
        <v>0</v>
      </c>
    </row>
    <row r="29" spans="1:10" s="29" customFormat="1" ht="15" x14ac:dyDescent="0.2">
      <c r="A29" s="12" t="s">
        <v>10</v>
      </c>
      <c r="B29" s="12" t="s">
        <v>12</v>
      </c>
      <c r="C29" s="13" t="s">
        <v>32</v>
      </c>
      <c r="D29" s="37">
        <v>1271610</v>
      </c>
      <c r="E29" s="35">
        <v>1998021.9</v>
      </c>
      <c r="F29" s="35">
        <v>1922835.3</v>
      </c>
      <c r="G29" s="37">
        <v>1381370.8</v>
      </c>
      <c r="H29" s="36">
        <f t="shared" si="0"/>
        <v>69.136919870598021</v>
      </c>
      <c r="I29" s="36">
        <f t="shared" si="1"/>
        <v>71.840307903646249</v>
      </c>
      <c r="J29" s="36">
        <f t="shared" si="2"/>
        <v>108.63164020415064</v>
      </c>
    </row>
    <row r="30" spans="1:10" s="29" customFormat="1" ht="15" x14ac:dyDescent="0.2">
      <c r="A30" s="12" t="s">
        <v>10</v>
      </c>
      <c r="B30" s="12" t="s">
        <v>14</v>
      </c>
      <c r="C30" s="13" t="s">
        <v>33</v>
      </c>
      <c r="D30" s="37">
        <v>102317</v>
      </c>
      <c r="E30" s="35">
        <v>49148.6</v>
      </c>
      <c r="F30" s="35">
        <v>16872.599999999999</v>
      </c>
      <c r="G30" s="37">
        <v>2589.8000000000002</v>
      </c>
      <c r="H30" s="36">
        <f t="shared" si="0"/>
        <v>5.269326084568025</v>
      </c>
      <c r="I30" s="36">
        <f t="shared" si="1"/>
        <v>15.349145952609557</v>
      </c>
      <c r="J30" s="36">
        <f t="shared" si="2"/>
        <v>2.5311531808008447</v>
      </c>
    </row>
    <row r="31" spans="1:10" s="29" customFormat="1" ht="15" x14ac:dyDescent="0.2">
      <c r="A31" s="12" t="s">
        <v>10</v>
      </c>
      <c r="B31" s="12" t="s">
        <v>16</v>
      </c>
      <c r="C31" s="14" t="s">
        <v>34</v>
      </c>
      <c r="D31" s="37">
        <v>301991.3</v>
      </c>
      <c r="E31" s="35">
        <v>451284.8</v>
      </c>
      <c r="F31" s="35">
        <v>477080.4</v>
      </c>
      <c r="G31" s="37">
        <v>309757.09999999998</v>
      </c>
      <c r="H31" s="36">
        <f t="shared" si="0"/>
        <v>68.638939312824192</v>
      </c>
      <c r="I31" s="36">
        <f t="shared" si="1"/>
        <v>64.9276516075697</v>
      </c>
      <c r="J31" s="36">
        <f t="shared" si="2"/>
        <v>102.57153103417218</v>
      </c>
    </row>
    <row r="32" spans="1:10" s="29" customFormat="1" ht="15" x14ac:dyDescent="0.2">
      <c r="A32" s="12" t="s">
        <v>10</v>
      </c>
      <c r="B32" s="12" t="s">
        <v>35</v>
      </c>
      <c r="C32" s="13" t="s">
        <v>36</v>
      </c>
      <c r="D32" s="37">
        <v>805721.4</v>
      </c>
      <c r="E32" s="35">
        <v>1085891.3999999999</v>
      </c>
      <c r="F32" s="35">
        <v>1081918</v>
      </c>
      <c r="G32" s="37">
        <v>858793.4</v>
      </c>
      <c r="H32" s="36">
        <f t="shared" si="0"/>
        <v>79.086490601177999</v>
      </c>
      <c r="I32" s="36">
        <f t="shared" si="1"/>
        <v>79.376939842021301</v>
      </c>
      <c r="J32" s="36">
        <f t="shared" si="2"/>
        <v>106.58689219375333</v>
      </c>
    </row>
    <row r="33" spans="1:10" s="29" customFormat="1" ht="15" x14ac:dyDescent="0.2">
      <c r="A33" s="12" t="s">
        <v>10</v>
      </c>
      <c r="B33" s="15" t="s">
        <v>26</v>
      </c>
      <c r="C33" s="14" t="s">
        <v>37</v>
      </c>
      <c r="D33" s="37">
        <v>6422910.4000000004</v>
      </c>
      <c r="E33" s="35">
        <v>8492702.5</v>
      </c>
      <c r="F33" s="35">
        <v>10096108</v>
      </c>
      <c r="G33" s="37">
        <v>6490246.7999999998</v>
      </c>
      <c r="H33" s="36">
        <f t="shared" si="0"/>
        <v>76.421454772494386</v>
      </c>
      <c r="I33" s="36">
        <f t="shared" si="1"/>
        <v>64.284641170637229</v>
      </c>
      <c r="J33" s="36">
        <f t="shared" si="2"/>
        <v>101.04837831771714</v>
      </c>
    </row>
    <row r="34" spans="1:10" s="29" customFormat="1" ht="15" x14ac:dyDescent="0.2">
      <c r="A34" s="12" t="s">
        <v>10</v>
      </c>
      <c r="B34" s="15" t="s">
        <v>18</v>
      </c>
      <c r="C34" s="13" t="s">
        <v>38</v>
      </c>
      <c r="D34" s="37">
        <v>280856.90000000002</v>
      </c>
      <c r="E34" s="35">
        <v>355016.3</v>
      </c>
      <c r="F34" s="35">
        <v>362283.9</v>
      </c>
      <c r="G34" s="37">
        <v>225120.8</v>
      </c>
      <c r="H34" s="36">
        <f t="shared" si="0"/>
        <v>63.411398293543144</v>
      </c>
      <c r="I34" s="36">
        <f t="shared" si="1"/>
        <v>62.139333268743101</v>
      </c>
      <c r="J34" s="36">
        <f t="shared" si="2"/>
        <v>80.154982840015663</v>
      </c>
    </row>
    <row r="35" spans="1:10" s="29" customFormat="1" ht="16.5" customHeight="1" x14ac:dyDescent="0.2">
      <c r="A35" s="12" t="s">
        <v>10</v>
      </c>
      <c r="B35" s="15" t="s">
        <v>39</v>
      </c>
      <c r="C35" s="13" t="s">
        <v>40</v>
      </c>
      <c r="D35" s="37">
        <v>2575800.2999999998</v>
      </c>
      <c r="E35" s="35">
        <v>2425149.2000000002</v>
      </c>
      <c r="F35" s="35">
        <v>2494125</v>
      </c>
      <c r="G35" s="37">
        <v>1698318.7</v>
      </c>
      <c r="H35" s="36">
        <f t="shared" si="0"/>
        <v>70.029452208548648</v>
      </c>
      <c r="I35" s="36">
        <f t="shared" si="1"/>
        <v>68.092766000100241</v>
      </c>
      <c r="J35" s="36">
        <f t="shared" si="2"/>
        <v>65.933632354961674</v>
      </c>
    </row>
    <row r="36" spans="1:10" s="29" customFormat="1" ht="14.25" x14ac:dyDescent="0.2">
      <c r="A36" s="5" t="s">
        <v>12</v>
      </c>
      <c r="B36" s="5" t="s">
        <v>4</v>
      </c>
      <c r="C36" s="6" t="s">
        <v>41</v>
      </c>
      <c r="D36" s="32">
        <f t="shared" ref="D36" si="10">SUM(D38:D41)+D37</f>
        <v>2119303.7999999998</v>
      </c>
      <c r="E36" s="32">
        <f t="shared" ref="E36:G36" si="11">SUM(E38:E41)+E37</f>
        <v>5138219.3</v>
      </c>
      <c r="F36" s="32">
        <f t="shared" si="11"/>
        <v>5077370.4000000004</v>
      </c>
      <c r="G36" s="32">
        <f t="shared" si="11"/>
        <v>2529379.2000000002</v>
      </c>
      <c r="H36" s="33">
        <f t="shared" si="0"/>
        <v>49.226766167804485</v>
      </c>
      <c r="I36" s="33">
        <f t="shared" si="1"/>
        <v>49.816716148973498</v>
      </c>
      <c r="J36" s="33">
        <f t="shared" si="2"/>
        <v>119.34953355908672</v>
      </c>
    </row>
    <row r="37" spans="1:10" s="29" customFormat="1" ht="15" x14ac:dyDescent="0.2">
      <c r="A37" s="12" t="s">
        <v>12</v>
      </c>
      <c r="B37" s="15" t="s">
        <v>3</v>
      </c>
      <c r="C37" s="8" t="s">
        <v>42</v>
      </c>
      <c r="D37" s="34">
        <v>710254.9</v>
      </c>
      <c r="E37" s="35">
        <v>1277197.3</v>
      </c>
      <c r="F37" s="35">
        <v>1278573.3</v>
      </c>
      <c r="G37" s="34">
        <v>545348.1</v>
      </c>
      <c r="H37" s="36">
        <f t="shared" si="0"/>
        <v>42.698814036014639</v>
      </c>
      <c r="I37" s="36">
        <f t="shared" si="1"/>
        <v>42.652861591900908</v>
      </c>
      <c r="J37" s="36">
        <f t="shared" si="2"/>
        <v>76.782025720625086</v>
      </c>
    </row>
    <row r="38" spans="1:10" s="29" customFormat="1" ht="15" x14ac:dyDescent="0.2">
      <c r="A38" s="11" t="s">
        <v>12</v>
      </c>
      <c r="B38" s="11" t="s">
        <v>6</v>
      </c>
      <c r="C38" s="8" t="s">
        <v>43</v>
      </c>
      <c r="D38" s="34">
        <v>870383.6</v>
      </c>
      <c r="E38" s="35">
        <v>1973906</v>
      </c>
      <c r="F38" s="35">
        <v>1786489</v>
      </c>
      <c r="G38" s="34">
        <v>764785.9</v>
      </c>
      <c r="H38" s="36">
        <f t="shared" si="0"/>
        <v>38.744798384522873</v>
      </c>
      <c r="I38" s="36">
        <f t="shared" si="1"/>
        <v>42.809437953438284</v>
      </c>
      <c r="J38" s="36">
        <f t="shared" si="2"/>
        <v>87.867682709095163</v>
      </c>
    </row>
    <row r="39" spans="1:10" s="29" customFormat="1" ht="15" x14ac:dyDescent="0.2">
      <c r="A39" s="11" t="s">
        <v>12</v>
      </c>
      <c r="B39" s="11" t="s">
        <v>8</v>
      </c>
      <c r="C39" s="8" t="s">
        <v>44</v>
      </c>
      <c r="D39" s="34">
        <v>416195.6</v>
      </c>
      <c r="E39" s="35">
        <v>1546207.7</v>
      </c>
      <c r="F39" s="35">
        <v>1676423.9</v>
      </c>
      <c r="G39" s="34">
        <v>1030849.3</v>
      </c>
      <c r="H39" s="36">
        <f t="shared" si="0"/>
        <v>66.669523117754494</v>
      </c>
      <c r="I39" s="36">
        <f t="shared" si="1"/>
        <v>61.490968960774183</v>
      </c>
      <c r="J39" s="36">
        <f t="shared" si="2"/>
        <v>247.68385345736479</v>
      </c>
    </row>
    <row r="40" spans="1:10" s="29" customFormat="1" ht="30" x14ac:dyDescent="0.2">
      <c r="A40" s="11" t="s">
        <v>12</v>
      </c>
      <c r="B40" s="11" t="s">
        <v>10</v>
      </c>
      <c r="C40" s="8" t="s">
        <v>95</v>
      </c>
      <c r="D40" s="34">
        <v>0</v>
      </c>
      <c r="E40" s="35">
        <v>0</v>
      </c>
      <c r="F40" s="35">
        <v>0</v>
      </c>
      <c r="G40" s="34">
        <v>0</v>
      </c>
      <c r="H40" s="41" t="s">
        <v>107</v>
      </c>
      <c r="I40" s="41" t="s">
        <v>107</v>
      </c>
      <c r="J40" s="41" t="s">
        <v>107</v>
      </c>
    </row>
    <row r="41" spans="1:10" s="29" customFormat="1" ht="29.25" customHeight="1" x14ac:dyDescent="0.2">
      <c r="A41" s="12" t="s">
        <v>12</v>
      </c>
      <c r="B41" s="15" t="s">
        <v>12</v>
      </c>
      <c r="C41" s="10" t="s">
        <v>45</v>
      </c>
      <c r="D41" s="34">
        <v>122469.7</v>
      </c>
      <c r="E41" s="35">
        <v>340908.3</v>
      </c>
      <c r="F41" s="35">
        <v>335884.2</v>
      </c>
      <c r="G41" s="34">
        <v>188395.9</v>
      </c>
      <c r="H41" s="36">
        <f t="shared" si="0"/>
        <v>55.262925543320598</v>
      </c>
      <c r="I41" s="36">
        <f t="shared" si="1"/>
        <v>56.089539192376414</v>
      </c>
      <c r="J41" s="36">
        <f t="shared" si="2"/>
        <v>153.83062096175627</v>
      </c>
    </row>
    <row r="42" spans="1:10" s="29" customFormat="1" ht="14.25" x14ac:dyDescent="0.2">
      <c r="A42" s="5" t="s">
        <v>14</v>
      </c>
      <c r="B42" s="5" t="s">
        <v>4</v>
      </c>
      <c r="C42" s="6" t="s">
        <v>46</v>
      </c>
      <c r="D42" s="38">
        <f t="shared" ref="D42" si="12">SUM(D43:D45)</f>
        <v>98347.3</v>
      </c>
      <c r="E42" s="38">
        <f t="shared" ref="E42:G42" si="13">SUM(E43:E45)</f>
        <v>152828.29999999999</v>
      </c>
      <c r="F42" s="38">
        <f t="shared" si="13"/>
        <v>167917.5</v>
      </c>
      <c r="G42" s="38">
        <f t="shared" si="13"/>
        <v>82923.600000000006</v>
      </c>
      <c r="H42" s="33">
        <f t="shared" si="0"/>
        <v>54.25932238989769</v>
      </c>
      <c r="I42" s="33">
        <f t="shared" si="1"/>
        <v>49.383536558131233</v>
      </c>
      <c r="J42" s="33">
        <f t="shared" si="2"/>
        <v>84.317108858097782</v>
      </c>
    </row>
    <row r="43" spans="1:10" s="29" customFormat="1" ht="15" x14ac:dyDescent="0.2">
      <c r="A43" s="11" t="s">
        <v>14</v>
      </c>
      <c r="B43" s="11" t="s">
        <v>3</v>
      </c>
      <c r="C43" s="8" t="s">
        <v>47</v>
      </c>
      <c r="D43" s="37">
        <v>0</v>
      </c>
      <c r="E43" s="35">
        <v>0</v>
      </c>
      <c r="F43" s="35">
        <v>0</v>
      </c>
      <c r="G43" s="37">
        <v>0</v>
      </c>
      <c r="H43" s="41" t="s">
        <v>107</v>
      </c>
      <c r="I43" s="41" t="s">
        <v>107</v>
      </c>
      <c r="J43" s="41" t="s">
        <v>107</v>
      </c>
    </row>
    <row r="44" spans="1:10" s="29" customFormat="1" ht="30" x14ac:dyDescent="0.2">
      <c r="A44" s="12" t="s">
        <v>14</v>
      </c>
      <c r="B44" s="15" t="s">
        <v>8</v>
      </c>
      <c r="C44" s="14" t="s">
        <v>48</v>
      </c>
      <c r="D44" s="37">
        <v>86444.7</v>
      </c>
      <c r="E44" s="35">
        <v>135983.4</v>
      </c>
      <c r="F44" s="35">
        <v>150090.6</v>
      </c>
      <c r="G44" s="37">
        <v>72398</v>
      </c>
      <c r="H44" s="36">
        <f t="shared" si="0"/>
        <v>53.240321980477034</v>
      </c>
      <c r="I44" s="36">
        <f t="shared" si="1"/>
        <v>48.23619866933705</v>
      </c>
      <c r="J44" s="36">
        <f t="shared" si="2"/>
        <v>83.750652151028348</v>
      </c>
    </row>
    <row r="45" spans="1:10" s="29" customFormat="1" ht="17.25" customHeight="1" x14ac:dyDescent="0.2">
      <c r="A45" s="12" t="s">
        <v>14</v>
      </c>
      <c r="B45" s="15" t="s">
        <v>12</v>
      </c>
      <c r="C45" s="13" t="s">
        <v>49</v>
      </c>
      <c r="D45" s="37">
        <v>11902.6</v>
      </c>
      <c r="E45" s="35">
        <v>16844.900000000001</v>
      </c>
      <c r="F45" s="35">
        <v>17826.900000000001</v>
      </c>
      <c r="G45" s="37">
        <v>10525.6</v>
      </c>
      <c r="H45" s="36">
        <f t="shared" si="0"/>
        <v>62.485381332035217</v>
      </c>
      <c r="I45" s="36">
        <f t="shared" si="1"/>
        <v>59.04335582742933</v>
      </c>
      <c r="J45" s="36">
        <f t="shared" si="2"/>
        <v>88.431099087594305</v>
      </c>
    </row>
    <row r="46" spans="1:10" s="29" customFormat="1" ht="14.25" x14ac:dyDescent="0.2">
      <c r="A46" s="5" t="s">
        <v>16</v>
      </c>
      <c r="B46" s="5" t="s">
        <v>4</v>
      </c>
      <c r="C46" s="6" t="s">
        <v>50</v>
      </c>
      <c r="D46" s="32">
        <f t="shared" ref="D46" si="14">SUM(D47:D54)</f>
        <v>10822153.9</v>
      </c>
      <c r="E46" s="32">
        <f t="shared" ref="E46:G46" si="15">SUM(E47:E54)</f>
        <v>18053716.199999999</v>
      </c>
      <c r="F46" s="32">
        <f t="shared" si="15"/>
        <v>18246001.799999997</v>
      </c>
      <c r="G46" s="32">
        <f t="shared" si="15"/>
        <v>11291811.699999999</v>
      </c>
      <c r="H46" s="33">
        <f t="shared" si="0"/>
        <v>62.545636449076333</v>
      </c>
      <c r="I46" s="33">
        <f t="shared" si="1"/>
        <v>61.886498882182515</v>
      </c>
      <c r="J46" s="33">
        <f t="shared" si="2"/>
        <v>104.33978119642153</v>
      </c>
    </row>
    <row r="47" spans="1:10" s="29" customFormat="1" ht="15" x14ac:dyDescent="0.2">
      <c r="A47" s="7" t="s">
        <v>16</v>
      </c>
      <c r="B47" s="18" t="s">
        <v>3</v>
      </c>
      <c r="C47" s="10" t="s">
        <v>51</v>
      </c>
      <c r="D47" s="34">
        <v>2629196.5</v>
      </c>
      <c r="E47" s="35">
        <v>5165246.4000000004</v>
      </c>
      <c r="F47" s="35">
        <v>5165180.3</v>
      </c>
      <c r="G47" s="34">
        <v>2991353.3</v>
      </c>
      <c r="H47" s="36">
        <f t="shared" si="0"/>
        <v>57.913080390511475</v>
      </c>
      <c r="I47" s="36">
        <f t="shared" si="1"/>
        <v>57.913821517517981</v>
      </c>
      <c r="J47" s="36">
        <f t="shared" si="2"/>
        <v>113.77442880362878</v>
      </c>
    </row>
    <row r="48" spans="1:10" s="29" customFormat="1" ht="15" x14ac:dyDescent="0.2">
      <c r="A48" s="7" t="s">
        <v>16</v>
      </c>
      <c r="B48" s="18" t="s">
        <v>6</v>
      </c>
      <c r="C48" s="10" t="s">
        <v>52</v>
      </c>
      <c r="D48" s="34">
        <v>6024191</v>
      </c>
      <c r="E48" s="35">
        <v>9063465.5999999996</v>
      </c>
      <c r="F48" s="35">
        <v>9252129.5</v>
      </c>
      <c r="G48" s="34">
        <v>5818843.7000000002</v>
      </c>
      <c r="H48" s="36">
        <f t="shared" si="0"/>
        <v>64.201089923042247</v>
      </c>
      <c r="I48" s="36">
        <f t="shared" si="1"/>
        <v>62.891939634005347</v>
      </c>
      <c r="J48" s="36">
        <f t="shared" si="2"/>
        <v>96.591288357225068</v>
      </c>
    </row>
    <row r="49" spans="1:10" s="29" customFormat="1" ht="15" x14ac:dyDescent="0.2">
      <c r="A49" s="7" t="s">
        <v>16</v>
      </c>
      <c r="B49" s="18" t="s">
        <v>8</v>
      </c>
      <c r="C49" s="10" t="s">
        <v>53</v>
      </c>
      <c r="D49" s="34">
        <v>134206.9</v>
      </c>
      <c r="E49" s="35">
        <v>183943</v>
      </c>
      <c r="F49" s="35">
        <v>183612.1</v>
      </c>
      <c r="G49" s="34">
        <v>146231.1</v>
      </c>
      <c r="H49" s="36">
        <f t="shared" si="0"/>
        <v>79.498051026676748</v>
      </c>
      <c r="I49" s="36">
        <f t="shared" si="1"/>
        <v>79.641319934797323</v>
      </c>
      <c r="J49" s="36">
        <f t="shared" si="2"/>
        <v>108.95944992396069</v>
      </c>
    </row>
    <row r="50" spans="1:10" s="29" customFormat="1" ht="15" x14ac:dyDescent="0.2">
      <c r="A50" s="7" t="s">
        <v>16</v>
      </c>
      <c r="B50" s="18" t="s">
        <v>10</v>
      </c>
      <c r="C50" s="10" t="s">
        <v>54</v>
      </c>
      <c r="D50" s="34">
        <v>1149922.6000000001</v>
      </c>
      <c r="E50" s="35">
        <v>1650169.9</v>
      </c>
      <c r="F50" s="35">
        <v>1658436.9</v>
      </c>
      <c r="G50" s="34">
        <v>1239110</v>
      </c>
      <c r="H50" s="36">
        <f t="shared" si="0"/>
        <v>75.089843779116322</v>
      </c>
      <c r="I50" s="36">
        <f t="shared" si="1"/>
        <v>74.715534850918957</v>
      </c>
      <c r="J50" s="36">
        <f t="shared" si="2"/>
        <v>107.75594809598488</v>
      </c>
    </row>
    <row r="51" spans="1:10" s="29" customFormat="1" ht="31.5" customHeight="1" x14ac:dyDescent="0.2">
      <c r="A51" s="7" t="s">
        <v>16</v>
      </c>
      <c r="B51" s="18" t="s">
        <v>12</v>
      </c>
      <c r="C51" s="8" t="s">
        <v>55</v>
      </c>
      <c r="D51" s="34">
        <v>373373.8</v>
      </c>
      <c r="E51" s="35">
        <v>714529</v>
      </c>
      <c r="F51" s="35">
        <v>715303.4</v>
      </c>
      <c r="G51" s="34">
        <v>371741.6</v>
      </c>
      <c r="H51" s="36">
        <f t="shared" si="0"/>
        <v>52.02610390900859</v>
      </c>
      <c r="I51" s="36">
        <f t="shared" si="1"/>
        <v>51.969779536906991</v>
      </c>
      <c r="J51" s="36">
        <f t="shared" si="2"/>
        <v>99.562850955262533</v>
      </c>
    </row>
    <row r="52" spans="1:10" s="29" customFormat="1" ht="16.5" customHeight="1" x14ac:dyDescent="0.2">
      <c r="A52" s="7" t="s">
        <v>16</v>
      </c>
      <c r="B52" s="18" t="s">
        <v>14</v>
      </c>
      <c r="C52" s="8" t="s">
        <v>96</v>
      </c>
      <c r="D52" s="34">
        <v>0</v>
      </c>
      <c r="E52" s="35">
        <v>0</v>
      </c>
      <c r="F52" s="35">
        <v>0</v>
      </c>
      <c r="G52" s="34">
        <v>0</v>
      </c>
      <c r="H52" s="41" t="s">
        <v>107</v>
      </c>
      <c r="I52" s="41" t="s">
        <v>107</v>
      </c>
      <c r="J52" s="41" t="s">
        <v>107</v>
      </c>
    </row>
    <row r="53" spans="1:10" s="29" customFormat="1" ht="18" customHeight="1" x14ac:dyDescent="0.2">
      <c r="A53" s="7" t="s">
        <v>16</v>
      </c>
      <c r="B53" s="7" t="s">
        <v>16</v>
      </c>
      <c r="C53" s="10" t="s">
        <v>88</v>
      </c>
      <c r="D53" s="34">
        <v>186376.7</v>
      </c>
      <c r="E53" s="35">
        <v>689500.2</v>
      </c>
      <c r="F53" s="35">
        <v>688333.2</v>
      </c>
      <c r="G53" s="34">
        <v>432762</v>
      </c>
      <c r="H53" s="36">
        <f t="shared" si="0"/>
        <v>62.764593831879964</v>
      </c>
      <c r="I53" s="36">
        <f t="shared" si="1"/>
        <v>62.87100491448038</v>
      </c>
      <c r="J53" s="36">
        <f t="shared" si="2"/>
        <v>232.19747962057488</v>
      </c>
    </row>
    <row r="54" spans="1:10" s="29" customFormat="1" ht="15" x14ac:dyDescent="0.2">
      <c r="A54" s="7" t="s">
        <v>16</v>
      </c>
      <c r="B54" s="7" t="s">
        <v>26</v>
      </c>
      <c r="C54" s="10" t="s">
        <v>56</v>
      </c>
      <c r="D54" s="34">
        <v>324886.40000000002</v>
      </c>
      <c r="E54" s="35">
        <v>586862.1</v>
      </c>
      <c r="F54" s="35">
        <v>583006.4</v>
      </c>
      <c r="G54" s="34">
        <v>291770</v>
      </c>
      <c r="H54" s="36">
        <f t="shared" si="0"/>
        <v>49.716960764717982</v>
      </c>
      <c r="I54" s="36">
        <f t="shared" si="1"/>
        <v>50.045762790940195</v>
      </c>
      <c r="J54" s="36">
        <f t="shared" si="2"/>
        <v>89.806775537541725</v>
      </c>
    </row>
    <row r="55" spans="1:10" s="29" customFormat="1" ht="14.25" x14ac:dyDescent="0.2">
      <c r="A55" s="5" t="s">
        <v>35</v>
      </c>
      <c r="B55" s="5" t="s">
        <v>4</v>
      </c>
      <c r="C55" s="6" t="s">
        <v>57</v>
      </c>
      <c r="D55" s="32">
        <f t="shared" ref="D55" si="16">SUM(D56:D57)</f>
        <v>763379.7</v>
      </c>
      <c r="E55" s="32">
        <f t="shared" ref="E55:G55" si="17">SUM(E56:E57)</f>
        <v>1445598</v>
      </c>
      <c r="F55" s="32">
        <f t="shared" si="17"/>
        <v>1559405.9000000001</v>
      </c>
      <c r="G55" s="32">
        <f t="shared" si="17"/>
        <v>959274.3</v>
      </c>
      <c r="H55" s="33">
        <f t="shared" si="0"/>
        <v>66.358302930690286</v>
      </c>
      <c r="I55" s="33">
        <f t="shared" si="1"/>
        <v>61.515369410876289</v>
      </c>
      <c r="J55" s="33">
        <f t="shared" si="2"/>
        <v>125.66148929556289</v>
      </c>
    </row>
    <row r="56" spans="1:10" s="29" customFormat="1" ht="15" x14ac:dyDescent="0.2">
      <c r="A56" s="12" t="s">
        <v>35</v>
      </c>
      <c r="B56" s="18" t="s">
        <v>3</v>
      </c>
      <c r="C56" s="13" t="s">
        <v>58</v>
      </c>
      <c r="D56" s="37">
        <v>703246.5</v>
      </c>
      <c r="E56" s="35">
        <v>1274914.3</v>
      </c>
      <c r="F56" s="35">
        <v>1339218.3</v>
      </c>
      <c r="G56" s="37">
        <v>877389.8</v>
      </c>
      <c r="H56" s="36">
        <f t="shared" si="0"/>
        <v>68.819512025239661</v>
      </c>
      <c r="I56" s="36">
        <f t="shared" si="1"/>
        <v>65.515069499871686</v>
      </c>
      <c r="J56" s="36">
        <f t="shared" si="2"/>
        <v>124.76276810478262</v>
      </c>
    </row>
    <row r="57" spans="1:10" s="29" customFormat="1" ht="17.25" customHeight="1" x14ac:dyDescent="0.2">
      <c r="A57" s="12" t="s">
        <v>35</v>
      </c>
      <c r="B57" s="7" t="s">
        <v>10</v>
      </c>
      <c r="C57" s="14" t="s">
        <v>59</v>
      </c>
      <c r="D57" s="37">
        <v>60133.2</v>
      </c>
      <c r="E57" s="35">
        <v>170683.7</v>
      </c>
      <c r="F57" s="35">
        <v>220187.6</v>
      </c>
      <c r="G57" s="37">
        <v>81884.5</v>
      </c>
      <c r="H57" s="36">
        <f t="shared" si="0"/>
        <v>47.974411147637412</v>
      </c>
      <c r="I57" s="36">
        <f t="shared" si="1"/>
        <v>37.188515611233328</v>
      </c>
      <c r="J57" s="36">
        <f t="shared" si="2"/>
        <v>136.17186512608677</v>
      </c>
    </row>
    <row r="58" spans="1:10" s="29" customFormat="1" ht="14.25" x14ac:dyDescent="0.2">
      <c r="A58" s="5" t="s">
        <v>26</v>
      </c>
      <c r="B58" s="5" t="s">
        <v>4</v>
      </c>
      <c r="C58" s="6" t="s">
        <v>60</v>
      </c>
      <c r="D58" s="32">
        <f t="shared" ref="D58" si="18">SUM(D59:D65)</f>
        <v>7093563.0999999996</v>
      </c>
      <c r="E58" s="32">
        <f t="shared" ref="E58:G58" si="19">SUM(E59:E65)</f>
        <v>8707746.8999999985</v>
      </c>
      <c r="F58" s="32">
        <f t="shared" si="19"/>
        <v>10388314</v>
      </c>
      <c r="G58" s="32">
        <f t="shared" si="19"/>
        <v>7397300.2000000002</v>
      </c>
      <c r="H58" s="33">
        <f t="shared" si="0"/>
        <v>84.950794791704396</v>
      </c>
      <c r="I58" s="33">
        <f t="shared" si="1"/>
        <v>71.207899568688433</v>
      </c>
      <c r="J58" s="33">
        <f t="shared" si="2"/>
        <v>104.28186929076588</v>
      </c>
    </row>
    <row r="59" spans="1:10" s="29" customFormat="1" ht="15" x14ac:dyDescent="0.2">
      <c r="A59" s="12" t="s">
        <v>26</v>
      </c>
      <c r="B59" s="19" t="s">
        <v>3</v>
      </c>
      <c r="C59" s="14" t="s">
        <v>61</v>
      </c>
      <c r="D59" s="37">
        <v>2033166.5</v>
      </c>
      <c r="E59" s="35">
        <v>2750850</v>
      </c>
      <c r="F59" s="35">
        <v>3149955.7</v>
      </c>
      <c r="G59" s="37">
        <v>1823848.6</v>
      </c>
      <c r="H59" s="36">
        <f t="shared" si="0"/>
        <v>66.301274151625861</v>
      </c>
      <c r="I59" s="36">
        <f t="shared" si="1"/>
        <v>57.900769842572707</v>
      </c>
      <c r="J59" s="36">
        <f t="shared" si="2"/>
        <v>89.704832339112414</v>
      </c>
    </row>
    <row r="60" spans="1:10" s="29" customFormat="1" ht="15" x14ac:dyDescent="0.2">
      <c r="A60" s="12" t="s">
        <v>26</v>
      </c>
      <c r="B60" s="15" t="s">
        <v>6</v>
      </c>
      <c r="C60" s="14" t="s">
        <v>62</v>
      </c>
      <c r="D60" s="37">
        <v>511562.7</v>
      </c>
      <c r="E60" s="35">
        <v>1042779</v>
      </c>
      <c r="F60" s="35">
        <v>1108080.3999999999</v>
      </c>
      <c r="G60" s="37">
        <v>561210.30000000005</v>
      </c>
      <c r="H60" s="36">
        <f t="shared" si="0"/>
        <v>53.818719019082671</v>
      </c>
      <c r="I60" s="36">
        <f t="shared" si="1"/>
        <v>50.647073984884138</v>
      </c>
      <c r="J60" s="36">
        <f t="shared" si="2"/>
        <v>109.70508600412032</v>
      </c>
    </row>
    <row r="61" spans="1:10" s="29" customFormat="1" ht="15" x14ac:dyDescent="0.2">
      <c r="A61" s="12" t="s">
        <v>26</v>
      </c>
      <c r="B61" s="15" t="s">
        <v>10</v>
      </c>
      <c r="C61" s="14" t="s">
        <v>63</v>
      </c>
      <c r="D61" s="37">
        <v>38585.9</v>
      </c>
      <c r="E61" s="35">
        <v>110706</v>
      </c>
      <c r="F61" s="35">
        <v>101183.6</v>
      </c>
      <c r="G61" s="37">
        <v>43933.2</v>
      </c>
      <c r="H61" s="36">
        <f t="shared" si="0"/>
        <v>39.684569942008565</v>
      </c>
      <c r="I61" s="36">
        <f t="shared" si="1"/>
        <v>43.419289291940586</v>
      </c>
      <c r="J61" s="36">
        <f t="shared" si="2"/>
        <v>113.85817098992118</v>
      </c>
    </row>
    <row r="62" spans="1:10" s="29" customFormat="1" ht="15" x14ac:dyDescent="0.2">
      <c r="A62" s="12" t="s">
        <v>26</v>
      </c>
      <c r="B62" s="15" t="s">
        <v>12</v>
      </c>
      <c r="C62" s="14" t="s">
        <v>64</v>
      </c>
      <c r="D62" s="37">
        <v>150380.79999999999</v>
      </c>
      <c r="E62" s="35">
        <v>246249.7</v>
      </c>
      <c r="F62" s="35">
        <v>264314.90000000002</v>
      </c>
      <c r="G62" s="37">
        <v>188644.9</v>
      </c>
      <c r="H62" s="36">
        <f t="shared" si="0"/>
        <v>76.607159318366683</v>
      </c>
      <c r="I62" s="36">
        <f t="shared" si="1"/>
        <v>71.371269648438272</v>
      </c>
      <c r="J62" s="36">
        <f t="shared" si="2"/>
        <v>125.44480412393074</v>
      </c>
    </row>
    <row r="63" spans="1:10" s="29" customFormat="1" ht="30.75" customHeight="1" x14ac:dyDescent="0.2">
      <c r="A63" s="12" t="s">
        <v>26</v>
      </c>
      <c r="B63" s="15" t="s">
        <v>14</v>
      </c>
      <c r="C63" s="14" t="s">
        <v>65</v>
      </c>
      <c r="D63" s="37">
        <v>105820</v>
      </c>
      <c r="E63" s="35">
        <v>106519.1</v>
      </c>
      <c r="F63" s="35">
        <v>106519.1</v>
      </c>
      <c r="G63" s="37">
        <v>101778.6</v>
      </c>
      <c r="H63" s="36">
        <f t="shared" si="0"/>
        <v>95.549624433552296</v>
      </c>
      <c r="I63" s="36">
        <f t="shared" si="1"/>
        <v>95.549624433552296</v>
      </c>
      <c r="J63" s="36">
        <f t="shared" si="2"/>
        <v>96.180873180873178</v>
      </c>
    </row>
    <row r="64" spans="1:10" s="29" customFormat="1" ht="30.75" customHeight="1" x14ac:dyDescent="0.2">
      <c r="A64" s="12" t="s">
        <v>26</v>
      </c>
      <c r="B64" s="15" t="s">
        <v>35</v>
      </c>
      <c r="C64" s="14" t="s">
        <v>97</v>
      </c>
      <c r="D64" s="37">
        <v>0</v>
      </c>
      <c r="E64" s="35">
        <v>0</v>
      </c>
      <c r="F64" s="35">
        <v>0</v>
      </c>
      <c r="G64" s="37">
        <v>0</v>
      </c>
      <c r="H64" s="41" t="s">
        <v>107</v>
      </c>
      <c r="I64" s="41" t="s">
        <v>107</v>
      </c>
      <c r="J64" s="41" t="s">
        <v>107</v>
      </c>
    </row>
    <row r="65" spans="1:10" s="29" customFormat="1" ht="17.25" customHeight="1" x14ac:dyDescent="0.2">
      <c r="A65" s="12" t="s">
        <v>26</v>
      </c>
      <c r="B65" s="15" t="s">
        <v>26</v>
      </c>
      <c r="C65" s="14" t="s">
        <v>66</v>
      </c>
      <c r="D65" s="37">
        <v>4254047.2</v>
      </c>
      <c r="E65" s="35">
        <v>4450643.0999999996</v>
      </c>
      <c r="F65" s="35">
        <v>5658260.2999999998</v>
      </c>
      <c r="G65" s="37">
        <v>4677884.5999999996</v>
      </c>
      <c r="H65" s="36">
        <f t="shared" si="0"/>
        <v>105.10581268581163</v>
      </c>
      <c r="I65" s="36">
        <f t="shared" si="1"/>
        <v>82.673548970520145</v>
      </c>
      <c r="J65" s="36">
        <f t="shared" si="2"/>
        <v>109.96315696732277</v>
      </c>
    </row>
    <row r="66" spans="1:10" s="29" customFormat="1" ht="14.25" x14ac:dyDescent="0.2">
      <c r="A66" s="5" t="s">
        <v>18</v>
      </c>
      <c r="B66" s="5" t="s">
        <v>4</v>
      </c>
      <c r="C66" s="6" t="s">
        <v>67</v>
      </c>
      <c r="D66" s="32">
        <f t="shared" ref="D66" si="20">SUM(D67:D71)</f>
        <v>11837126.800000001</v>
      </c>
      <c r="E66" s="32">
        <f t="shared" ref="E66:G66" si="21">SUM(E67:E71)</f>
        <v>17411308.300000001</v>
      </c>
      <c r="F66" s="32">
        <f t="shared" si="21"/>
        <v>17982579.600000001</v>
      </c>
      <c r="G66" s="32">
        <f t="shared" si="21"/>
        <v>12780091.600000001</v>
      </c>
      <c r="H66" s="33">
        <f t="shared" si="0"/>
        <v>73.401098756030876</v>
      </c>
      <c r="I66" s="33">
        <f t="shared" si="1"/>
        <v>71.069289747506531</v>
      </c>
      <c r="J66" s="33">
        <f t="shared" si="2"/>
        <v>107.96616286986129</v>
      </c>
    </row>
    <row r="67" spans="1:10" s="29" customFormat="1" ht="15" x14ac:dyDescent="0.2">
      <c r="A67" s="11" t="s">
        <v>18</v>
      </c>
      <c r="B67" s="11" t="s">
        <v>3</v>
      </c>
      <c r="C67" s="8" t="s">
        <v>68</v>
      </c>
      <c r="D67" s="34">
        <v>303922.09999999998</v>
      </c>
      <c r="E67" s="35">
        <v>455490.3</v>
      </c>
      <c r="F67" s="35">
        <v>455490.3</v>
      </c>
      <c r="G67" s="34">
        <v>320824.90000000002</v>
      </c>
      <c r="H67" s="36">
        <f t="shared" si="0"/>
        <v>70.435067442709538</v>
      </c>
      <c r="I67" s="36">
        <f t="shared" si="1"/>
        <v>70.435067442709538</v>
      </c>
      <c r="J67" s="36">
        <f t="shared" si="2"/>
        <v>105.5615567278589</v>
      </c>
    </row>
    <row r="68" spans="1:10" s="29" customFormat="1" ht="15" x14ac:dyDescent="0.2">
      <c r="A68" s="12" t="s">
        <v>18</v>
      </c>
      <c r="B68" s="12" t="s">
        <v>6</v>
      </c>
      <c r="C68" s="13" t="s">
        <v>69</v>
      </c>
      <c r="D68" s="37">
        <v>1448746.2</v>
      </c>
      <c r="E68" s="35">
        <v>1911145</v>
      </c>
      <c r="F68" s="35">
        <v>1921212.3</v>
      </c>
      <c r="G68" s="37">
        <v>1374947.7</v>
      </c>
      <c r="H68" s="36">
        <f t="shared" si="0"/>
        <v>71.943662045527674</v>
      </c>
      <c r="I68" s="36">
        <f t="shared" si="1"/>
        <v>71.566671731177237</v>
      </c>
      <c r="J68" s="36">
        <f t="shared" si="2"/>
        <v>94.906043584445641</v>
      </c>
    </row>
    <row r="69" spans="1:10" s="29" customFormat="1" ht="15" x14ac:dyDescent="0.2">
      <c r="A69" s="12" t="s">
        <v>18</v>
      </c>
      <c r="B69" s="12" t="s">
        <v>8</v>
      </c>
      <c r="C69" s="13" t="s">
        <v>70</v>
      </c>
      <c r="D69" s="37">
        <v>6518934.2000000002</v>
      </c>
      <c r="E69" s="35">
        <v>9240267.3000000007</v>
      </c>
      <c r="F69" s="35">
        <v>9117048</v>
      </c>
      <c r="G69" s="37">
        <v>6429843.7000000002</v>
      </c>
      <c r="H69" s="36">
        <f t="shared" si="0"/>
        <v>69.585040034502029</v>
      </c>
      <c r="I69" s="36">
        <f t="shared" si="1"/>
        <v>70.525500139957586</v>
      </c>
      <c r="J69" s="36">
        <f t="shared" si="2"/>
        <v>98.63335788847202</v>
      </c>
    </row>
    <row r="70" spans="1:10" s="29" customFormat="1" ht="15" x14ac:dyDescent="0.2">
      <c r="A70" s="12" t="s">
        <v>18</v>
      </c>
      <c r="B70" s="12" t="s">
        <v>10</v>
      </c>
      <c r="C70" s="14" t="s">
        <v>71</v>
      </c>
      <c r="D70" s="37">
        <v>3144921.4</v>
      </c>
      <c r="E70" s="35">
        <v>4865172.5999999996</v>
      </c>
      <c r="F70" s="35">
        <v>5550182.2000000002</v>
      </c>
      <c r="G70" s="37">
        <v>4154381.5</v>
      </c>
      <c r="H70" s="36">
        <f t="shared" si="0"/>
        <v>85.390218221651594</v>
      </c>
      <c r="I70" s="36">
        <f t="shared" si="1"/>
        <v>74.851263441405578</v>
      </c>
      <c r="J70" s="36">
        <f t="shared" si="2"/>
        <v>132.09810267436254</v>
      </c>
    </row>
    <row r="71" spans="1:10" s="29" customFormat="1" ht="16.5" customHeight="1" x14ac:dyDescent="0.2">
      <c r="A71" s="12" t="s">
        <v>18</v>
      </c>
      <c r="B71" s="19" t="s">
        <v>14</v>
      </c>
      <c r="C71" s="13" t="s">
        <v>72</v>
      </c>
      <c r="D71" s="37">
        <v>420602.9</v>
      </c>
      <c r="E71" s="35">
        <v>939233.1</v>
      </c>
      <c r="F71" s="35">
        <v>938646.8</v>
      </c>
      <c r="G71" s="37">
        <v>500093.8</v>
      </c>
      <c r="H71" s="36">
        <f t="shared" si="0"/>
        <v>53.24490799994166</v>
      </c>
      <c r="I71" s="36">
        <f t="shared" si="1"/>
        <v>53.278165972546851</v>
      </c>
      <c r="J71" s="36">
        <f t="shared" si="2"/>
        <v>118.8992753021912</v>
      </c>
    </row>
    <row r="72" spans="1:10" s="29" customFormat="1" ht="14.25" x14ac:dyDescent="0.2">
      <c r="A72" s="16" t="s">
        <v>73</v>
      </c>
      <c r="B72" s="16" t="s">
        <v>4</v>
      </c>
      <c r="C72" s="17" t="s">
        <v>74</v>
      </c>
      <c r="D72" s="38">
        <f t="shared" ref="D72" si="22">SUM(D73:D76)</f>
        <v>1314856.7</v>
      </c>
      <c r="E72" s="38">
        <f t="shared" ref="E72:G72" si="23">SUM(E73:E76)</f>
        <v>2113924.2000000002</v>
      </c>
      <c r="F72" s="38">
        <f t="shared" si="23"/>
        <v>1899706.1</v>
      </c>
      <c r="G72" s="38">
        <f t="shared" si="23"/>
        <v>1172177.3999999999</v>
      </c>
      <c r="H72" s="33">
        <f t="shared" si="0"/>
        <v>55.450304225667111</v>
      </c>
      <c r="I72" s="33">
        <f t="shared" si="1"/>
        <v>61.703091862472824</v>
      </c>
      <c r="J72" s="33">
        <f t="shared" si="2"/>
        <v>89.148680612875907</v>
      </c>
    </row>
    <row r="73" spans="1:10" s="29" customFormat="1" ht="15" x14ac:dyDescent="0.2">
      <c r="A73" s="12" t="s">
        <v>73</v>
      </c>
      <c r="B73" s="12" t="s">
        <v>3</v>
      </c>
      <c r="C73" s="13" t="s">
        <v>75</v>
      </c>
      <c r="D73" s="37">
        <v>5220.6000000000004</v>
      </c>
      <c r="E73" s="35">
        <v>34221.199999999997</v>
      </c>
      <c r="F73" s="35">
        <v>34174.400000000001</v>
      </c>
      <c r="G73" s="37">
        <v>7659.5</v>
      </c>
      <c r="H73" s="36">
        <f t="shared" si="0"/>
        <v>22.382324407092682</v>
      </c>
      <c r="I73" s="36">
        <f t="shared" si="1"/>
        <v>22.412975794746945</v>
      </c>
      <c r="J73" s="36">
        <f t="shared" si="2"/>
        <v>146.71685246906486</v>
      </c>
    </row>
    <row r="74" spans="1:10" s="29" customFormat="1" ht="15" x14ac:dyDescent="0.2">
      <c r="A74" s="12" t="s">
        <v>73</v>
      </c>
      <c r="B74" s="12" t="s">
        <v>6</v>
      </c>
      <c r="C74" s="13" t="s">
        <v>76</v>
      </c>
      <c r="D74" s="37">
        <v>741890.3</v>
      </c>
      <c r="E74" s="35">
        <v>1099425.6000000001</v>
      </c>
      <c r="F74" s="35">
        <v>892542.6</v>
      </c>
      <c r="G74" s="37">
        <v>457210.6</v>
      </c>
      <c r="H74" s="36">
        <f t="shared" si="0"/>
        <v>41.58631561790083</v>
      </c>
      <c r="I74" s="36">
        <f t="shared" si="1"/>
        <v>51.225633375930734</v>
      </c>
      <c r="J74" s="36">
        <f t="shared" si="2"/>
        <v>61.627790523747237</v>
      </c>
    </row>
    <row r="75" spans="1:10" s="29" customFormat="1" ht="15" x14ac:dyDescent="0.2">
      <c r="A75" s="12" t="s">
        <v>73</v>
      </c>
      <c r="B75" s="12" t="s">
        <v>8</v>
      </c>
      <c r="C75" s="13" t="s">
        <v>77</v>
      </c>
      <c r="D75" s="37">
        <v>526131.4</v>
      </c>
      <c r="E75" s="35">
        <v>913587.3</v>
      </c>
      <c r="F75" s="35">
        <v>905086.5</v>
      </c>
      <c r="G75" s="37">
        <v>655985.19999999995</v>
      </c>
      <c r="H75" s="36">
        <f t="shared" si="0"/>
        <v>71.8032310650553</v>
      </c>
      <c r="I75" s="36">
        <f t="shared" si="1"/>
        <v>72.477625066775374</v>
      </c>
      <c r="J75" s="36">
        <f t="shared" si="2"/>
        <v>124.68086869553878</v>
      </c>
    </row>
    <row r="76" spans="1:10" s="29" customFormat="1" ht="16.5" customHeight="1" x14ac:dyDescent="0.2">
      <c r="A76" s="12" t="s">
        <v>73</v>
      </c>
      <c r="B76" s="12" t="s">
        <v>12</v>
      </c>
      <c r="C76" s="13" t="s">
        <v>78</v>
      </c>
      <c r="D76" s="37">
        <v>41614.400000000001</v>
      </c>
      <c r="E76" s="35">
        <v>66690.100000000006</v>
      </c>
      <c r="F76" s="35">
        <v>67902.600000000006</v>
      </c>
      <c r="G76" s="37">
        <v>51322.1</v>
      </c>
      <c r="H76" s="36">
        <f t="shared" si="0"/>
        <v>76.956099930874288</v>
      </c>
      <c r="I76" s="36">
        <f t="shared" si="1"/>
        <v>75.581936479604607</v>
      </c>
      <c r="J76" s="36">
        <f t="shared" si="2"/>
        <v>123.32774231996615</v>
      </c>
    </row>
    <row r="77" spans="1:10" s="29" customFormat="1" ht="14.25" x14ac:dyDescent="0.2">
      <c r="A77" s="16" t="s">
        <v>39</v>
      </c>
      <c r="B77" s="16" t="s">
        <v>4</v>
      </c>
      <c r="C77" s="17" t="s">
        <v>79</v>
      </c>
      <c r="D77" s="38">
        <f t="shared" ref="D77" si="24">SUM(D78:D80)</f>
        <v>307451.70000000007</v>
      </c>
      <c r="E77" s="38">
        <f t="shared" ref="E77:G77" si="25">SUM(E78:E80)</f>
        <v>435788.10000000003</v>
      </c>
      <c r="F77" s="38">
        <f t="shared" si="25"/>
        <v>440533.10000000003</v>
      </c>
      <c r="G77" s="38">
        <f t="shared" si="25"/>
        <v>311132.89999999997</v>
      </c>
      <c r="H77" s="33">
        <f t="shared" ref="H77:H86" si="26">G77/E77*100</f>
        <v>71.395455727221545</v>
      </c>
      <c r="I77" s="33">
        <f t="shared" ref="I77:I86" si="27">G77/F77*100</f>
        <v>70.626452359652419</v>
      </c>
      <c r="J77" s="33">
        <f t="shared" ref="J77:J86" si="28">G77/D77*100</f>
        <v>101.19732627921717</v>
      </c>
    </row>
    <row r="78" spans="1:10" s="29" customFormat="1" ht="15" x14ac:dyDescent="0.2">
      <c r="A78" s="12" t="s">
        <v>39</v>
      </c>
      <c r="B78" s="12" t="s">
        <v>3</v>
      </c>
      <c r="C78" s="13" t="s">
        <v>80</v>
      </c>
      <c r="D78" s="37">
        <v>160836.6</v>
      </c>
      <c r="E78" s="35">
        <v>233818.2</v>
      </c>
      <c r="F78" s="35">
        <v>233818.2</v>
      </c>
      <c r="G78" s="37">
        <v>168420.1</v>
      </c>
      <c r="H78" s="36">
        <f t="shared" si="26"/>
        <v>72.030363761246988</v>
      </c>
      <c r="I78" s="36">
        <f t="shared" si="27"/>
        <v>72.030363761246988</v>
      </c>
      <c r="J78" s="36">
        <f t="shared" si="28"/>
        <v>104.71503376718981</v>
      </c>
    </row>
    <row r="79" spans="1:10" s="29" customFormat="1" ht="15" x14ac:dyDescent="0.2">
      <c r="A79" s="12" t="s">
        <v>39</v>
      </c>
      <c r="B79" s="12" t="s">
        <v>6</v>
      </c>
      <c r="C79" s="13" t="s">
        <v>81</v>
      </c>
      <c r="D79" s="37">
        <v>138471.70000000001</v>
      </c>
      <c r="E79" s="35">
        <v>186729.1</v>
      </c>
      <c r="F79" s="35">
        <v>189974.1</v>
      </c>
      <c r="G79" s="37">
        <v>134795.5</v>
      </c>
      <c r="H79" s="36">
        <f t="shared" si="26"/>
        <v>72.187730782186605</v>
      </c>
      <c r="I79" s="36">
        <f t="shared" si="27"/>
        <v>70.954672242163525</v>
      </c>
      <c r="J79" s="36">
        <f t="shared" si="28"/>
        <v>97.345161502314184</v>
      </c>
    </row>
    <row r="80" spans="1:10" s="29" customFormat="1" ht="16.5" customHeight="1" x14ac:dyDescent="0.2">
      <c r="A80" s="12" t="s">
        <v>39</v>
      </c>
      <c r="B80" s="12" t="s">
        <v>10</v>
      </c>
      <c r="C80" s="13" t="s">
        <v>82</v>
      </c>
      <c r="D80" s="37">
        <v>8143.4</v>
      </c>
      <c r="E80" s="35">
        <v>15240.8</v>
      </c>
      <c r="F80" s="35">
        <v>16740.8</v>
      </c>
      <c r="G80" s="37">
        <v>7917.3</v>
      </c>
      <c r="H80" s="36">
        <f t="shared" si="26"/>
        <v>51.948060469266707</v>
      </c>
      <c r="I80" s="36">
        <f t="shared" si="27"/>
        <v>47.293438784287495</v>
      </c>
      <c r="J80" s="36">
        <f t="shared" si="28"/>
        <v>97.223518432104527</v>
      </c>
    </row>
    <row r="81" spans="1:10" s="29" customFormat="1" ht="31.5" x14ac:dyDescent="0.2">
      <c r="A81" s="20" t="s">
        <v>20</v>
      </c>
      <c r="B81" s="20" t="s">
        <v>4</v>
      </c>
      <c r="C81" s="21" t="s">
        <v>101</v>
      </c>
      <c r="D81" s="38">
        <f t="shared" ref="D81:G81" si="29">D82</f>
        <v>0</v>
      </c>
      <c r="E81" s="38">
        <f t="shared" si="29"/>
        <v>28908.1</v>
      </c>
      <c r="F81" s="38">
        <f t="shared" si="29"/>
        <v>28908.1</v>
      </c>
      <c r="G81" s="38">
        <f t="shared" si="29"/>
        <v>0</v>
      </c>
      <c r="H81" s="33">
        <f t="shared" si="26"/>
        <v>0</v>
      </c>
      <c r="I81" s="33">
        <f t="shared" si="27"/>
        <v>0</v>
      </c>
      <c r="J81" s="42" t="s">
        <v>107</v>
      </c>
    </row>
    <row r="82" spans="1:10" s="29" customFormat="1" ht="30" customHeight="1" x14ac:dyDescent="0.2">
      <c r="A82" s="12" t="s">
        <v>20</v>
      </c>
      <c r="B82" s="12" t="s">
        <v>3</v>
      </c>
      <c r="C82" s="13" t="s">
        <v>102</v>
      </c>
      <c r="D82" s="37">
        <v>0</v>
      </c>
      <c r="E82" s="35">
        <v>28908.1</v>
      </c>
      <c r="F82" s="35">
        <v>28908.1</v>
      </c>
      <c r="G82" s="37">
        <v>0</v>
      </c>
      <c r="H82" s="36">
        <f t="shared" ref="H82" si="30">G82/E82*100</f>
        <v>0</v>
      </c>
      <c r="I82" s="36">
        <f t="shared" ref="I82" si="31">G82/F82*100</f>
        <v>0</v>
      </c>
      <c r="J82" s="41" t="s">
        <v>107</v>
      </c>
    </row>
    <row r="83" spans="1:10" s="29" customFormat="1" ht="46.5" customHeight="1" x14ac:dyDescent="0.2">
      <c r="A83" s="5" t="s">
        <v>27</v>
      </c>
      <c r="B83" s="5" t="s">
        <v>4</v>
      </c>
      <c r="C83" s="6" t="s">
        <v>98</v>
      </c>
      <c r="D83" s="38">
        <f t="shared" ref="D83" si="32">SUM(D84:D86)</f>
        <v>3199340.9000000004</v>
      </c>
      <c r="E83" s="38">
        <f t="shared" ref="E83:G83" si="33">SUM(E84:E86)</f>
        <v>3025689.2</v>
      </c>
      <c r="F83" s="38">
        <f t="shared" si="33"/>
        <v>3424610.7</v>
      </c>
      <c r="G83" s="38">
        <f t="shared" si="33"/>
        <v>2038078.9</v>
      </c>
      <c r="H83" s="33">
        <f t="shared" si="26"/>
        <v>67.359162335642395</v>
      </c>
      <c r="I83" s="33">
        <f t="shared" si="27"/>
        <v>59.512717752122889</v>
      </c>
      <c r="J83" s="33">
        <f t="shared" si="28"/>
        <v>63.703086470091378</v>
      </c>
    </row>
    <row r="84" spans="1:10" s="29" customFormat="1" ht="45" x14ac:dyDescent="0.2">
      <c r="A84" s="7" t="s">
        <v>27</v>
      </c>
      <c r="B84" s="19" t="s">
        <v>3</v>
      </c>
      <c r="C84" s="8" t="s">
        <v>83</v>
      </c>
      <c r="D84" s="34">
        <v>506494.3</v>
      </c>
      <c r="E84" s="35">
        <v>596512.30000000005</v>
      </c>
      <c r="F84" s="35">
        <v>596512.30000000005</v>
      </c>
      <c r="G84" s="34">
        <v>457669.5</v>
      </c>
      <c r="H84" s="36">
        <f t="shared" si="26"/>
        <v>76.724235191797391</v>
      </c>
      <c r="I84" s="36">
        <f t="shared" si="27"/>
        <v>76.724235191797391</v>
      </c>
      <c r="J84" s="36">
        <f t="shared" si="28"/>
        <v>90.360246897151654</v>
      </c>
    </row>
    <row r="85" spans="1:10" s="29" customFormat="1" ht="15" x14ac:dyDescent="0.25">
      <c r="A85" s="7" t="s">
        <v>27</v>
      </c>
      <c r="B85" s="39" t="s">
        <v>6</v>
      </c>
      <c r="C85" s="40" t="s">
        <v>84</v>
      </c>
      <c r="D85" s="34">
        <v>111000</v>
      </c>
      <c r="E85" s="35">
        <v>241230</v>
      </c>
      <c r="F85" s="35">
        <v>181599.2</v>
      </c>
      <c r="G85" s="34">
        <v>110754.2</v>
      </c>
      <c r="H85" s="36">
        <f t="shared" si="26"/>
        <v>45.912282883555108</v>
      </c>
      <c r="I85" s="36">
        <f t="shared" si="27"/>
        <v>60.988264265481341</v>
      </c>
      <c r="J85" s="36">
        <f t="shared" si="28"/>
        <v>99.778558558558558</v>
      </c>
    </row>
    <row r="86" spans="1:10" s="29" customFormat="1" ht="18" customHeight="1" x14ac:dyDescent="0.2">
      <c r="A86" s="22">
        <v>14</v>
      </c>
      <c r="B86" s="23" t="s">
        <v>8</v>
      </c>
      <c r="C86" s="24" t="s">
        <v>85</v>
      </c>
      <c r="D86" s="36">
        <v>2581846.6</v>
      </c>
      <c r="E86" s="35">
        <v>2187946.9</v>
      </c>
      <c r="F86" s="35">
        <v>2646499.2000000002</v>
      </c>
      <c r="G86" s="36">
        <v>1469655.2</v>
      </c>
      <c r="H86" s="36">
        <f t="shared" si="26"/>
        <v>67.170514969993107</v>
      </c>
      <c r="I86" s="36">
        <f t="shared" si="27"/>
        <v>55.532047770881618</v>
      </c>
      <c r="J86" s="36">
        <f t="shared" si="28"/>
        <v>56.922638238848108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39370078740157483" header="0.31496062992125984" footer="0.31496062992125984"/>
  <pageSetup paperSize="9" scale="7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2021-09-22T12:13:29Z</cp:lastPrinted>
  <dcterms:created xsi:type="dcterms:W3CDTF">2017-11-22T08:09:54Z</dcterms:created>
  <dcterms:modified xsi:type="dcterms:W3CDTF">2021-11-16T07:30:41Z</dcterms:modified>
</cp:coreProperties>
</file>